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60" yWindow="-20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 fullCalcOnLoad="1"/>
</workbook>
</file>

<file path=xl/calcChain.xml><?xml version="1.0" encoding="utf-8"?>
<calcChain xmlns="http://schemas.openxmlformats.org/spreadsheetml/2006/main">
  <c r="C22" i="10"/>
  <c r="D25" i="9"/>
  <c r="I309" i="8"/>
  <c r="D19" i="9"/>
  <c r="I303" i="8"/>
  <c r="H303"/>
  <c r="C19" i="9" s="1"/>
  <c r="H301" i="8"/>
  <c r="A19" i="9"/>
  <c r="B19"/>
  <c r="D18"/>
  <c r="I297" i="8"/>
  <c r="H296"/>
  <c r="H293"/>
  <c r="H291"/>
  <c r="H297" s="1"/>
  <c r="C18" i="9" s="1"/>
  <c r="A18"/>
  <c r="B18"/>
  <c r="D17"/>
  <c r="I287" i="8"/>
  <c r="H286"/>
  <c r="H284"/>
  <c r="H280"/>
  <c r="H277"/>
  <c r="H273"/>
  <c r="H270"/>
  <c r="A17" i="9"/>
  <c r="B17"/>
  <c r="D16"/>
  <c r="I266" i="8"/>
  <c r="H265"/>
  <c r="H262"/>
  <c r="H259"/>
  <c r="H256"/>
  <c r="H253"/>
  <c r="A16" i="9"/>
  <c r="B16"/>
  <c r="D15"/>
  <c r="I249" i="8"/>
  <c r="C15" i="9"/>
  <c r="H249" i="8"/>
  <c r="H247"/>
  <c r="A15" i="9"/>
  <c r="B15"/>
  <c r="D14"/>
  <c r="I243" i="8"/>
  <c r="H243"/>
  <c r="C14" i="9" s="1"/>
  <c r="H242" i="8"/>
  <c r="H239"/>
  <c r="A14" i="9"/>
  <c r="B14"/>
  <c r="D13"/>
  <c r="I235" i="8"/>
  <c r="H235"/>
  <c r="C13" i="9" s="1"/>
  <c r="H234" i="8"/>
  <c r="A13" i="9"/>
  <c r="B13"/>
  <c r="D12"/>
  <c r="I230" i="8"/>
  <c r="H228"/>
  <c r="H226"/>
  <c r="H224"/>
  <c r="H222"/>
  <c r="H219"/>
  <c r="H216"/>
  <c r="H213"/>
  <c r="H209"/>
  <c r="H206"/>
  <c r="H203"/>
  <c r="H200"/>
  <c r="H197"/>
  <c r="H194"/>
  <c r="H191"/>
  <c r="H186"/>
  <c r="H184"/>
  <c r="H182"/>
  <c r="H180"/>
  <c r="H178"/>
  <c r="H176"/>
  <c r="H174"/>
  <c r="H172"/>
  <c r="H170"/>
  <c r="H168"/>
  <c r="H166"/>
  <c r="H164"/>
  <c r="H162"/>
  <c r="H160"/>
  <c r="H157"/>
  <c r="H154"/>
  <c r="H151"/>
  <c r="H149"/>
  <c r="H147"/>
  <c r="H144"/>
  <c r="H140"/>
  <c r="H138"/>
  <c r="H136"/>
  <c r="H134"/>
  <c r="H130"/>
  <c r="H127"/>
  <c r="H121"/>
  <c r="H119"/>
  <c r="H117"/>
  <c r="A12" i="9"/>
  <c r="B12"/>
  <c r="D11"/>
  <c r="I113" i="8"/>
  <c r="H111"/>
  <c r="H108"/>
  <c r="H106"/>
  <c r="H104"/>
  <c r="H101"/>
  <c r="A11" i="9"/>
  <c r="B11"/>
  <c r="D10"/>
  <c r="I97" i="8"/>
  <c r="H89"/>
  <c r="H86"/>
  <c r="H78"/>
  <c r="A10" i="9"/>
  <c r="B10"/>
  <c r="D9"/>
  <c r="I74" i="8"/>
  <c r="H72"/>
  <c r="H68"/>
  <c r="H65"/>
  <c r="H62"/>
  <c r="H60"/>
  <c r="H57"/>
  <c r="H39"/>
  <c r="H36"/>
  <c r="H34"/>
  <c r="H31"/>
  <c r="H29"/>
  <c r="H24"/>
  <c r="H22"/>
  <c r="H8"/>
  <c r="A9" i="9"/>
  <c r="B9"/>
  <c r="B5"/>
  <c r="B4"/>
  <c r="A5" i="10"/>
  <c r="C10"/>
  <c r="C11"/>
  <c r="H287" i="8" l="1"/>
  <c r="C17" i="9" s="1"/>
  <c r="H266" i="8"/>
  <c r="C16" i="9" s="1"/>
  <c r="H230" i="8"/>
  <c r="C12" i="9" s="1"/>
  <c r="H113" i="8"/>
  <c r="C11" i="9" s="1"/>
  <c r="H97" i="8"/>
  <c r="C10" i="9" s="1"/>
  <c r="H74" i="8"/>
  <c r="C9" i="9" s="1"/>
  <c r="H306" i="8"/>
  <c r="F306" s="1"/>
  <c r="F307" s="1"/>
  <c r="C23" i="9" s="1"/>
  <c r="C21" i="10" l="1"/>
  <c r="H307" i="8"/>
  <c r="H309" s="1"/>
  <c r="C19" i="10"/>
  <c r="C22" i="9"/>
  <c r="C25" s="1"/>
  <c r="F309" i="8"/>
  <c r="C18" i="10" l="1"/>
</calcChain>
</file>

<file path=xl/sharedStrings.xml><?xml version="1.0" encoding="utf-8"?>
<sst xmlns="http://schemas.openxmlformats.org/spreadsheetml/2006/main" count="617" uniqueCount="326">
  <si>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</si>
  <si>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</si>
  <si>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</si>
  <si>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</si>
  <si>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</si>
  <si>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</si>
  <si>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</si>
  <si>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</si>
  <si>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</si>
  <si>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</si>
  <si>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</si>
  <si>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</si>
  <si>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</si>
  <si>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</si>
  <si>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</si>
  <si>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</si>
  <si>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</si>
  <si>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</si>
  <si>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</si>
  <si>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</si>
  <si>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</si>
  <si>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</si>
  <si>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</si>
  <si>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</si>
  <si>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</si>
  <si>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</si>
  <si>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</si>
  <si>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</si>
  <si>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</si>
  <si>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</si>
  <si>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</si>
  <si>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</t>
  </si>
  <si>
    <t xml:space="preserve">6230040 - D4.SO 1010-Dům s pečov.službou                    </t>
  </si>
  <si>
    <t xml:space="preserve">                                                  </t>
  </si>
  <si>
    <t xml:space="preserve">ZEMNI PRACE STAVEBNI                              </t>
  </si>
  <si>
    <t xml:space="preserve">C13220-1202   </t>
  </si>
  <si>
    <t xml:space="preserve">Hlb rýh 2000mm hor 3 1000m3 *                     </t>
  </si>
  <si>
    <t xml:space="preserve">m3  </t>
  </si>
  <si>
    <t xml:space="preserve">              </t>
  </si>
  <si>
    <t>*</t>
  </si>
  <si>
    <t xml:space="preserve">kanalizace                                        </t>
  </si>
  <si>
    <t>+</t>
  </si>
  <si>
    <t>(1.64*3.63+1.1*21.26+1.2*0.29+1.25*15.92+1.265*0.9</t>
  </si>
  <si>
    <t xml:space="preserve">7+1.075*1.32+1.39*1.8)*1                          </t>
  </si>
  <si>
    <t>(1.875*2.33+1.905*2.56+1.865*3.44+1.735*7.66+1.585</t>
  </si>
  <si>
    <t>*4.44+1.47*22.32+1.32*3.18+1.15*2.97+1.41*3.05+1.2</t>
  </si>
  <si>
    <t xml:space="preserve">*3.14)*1                                          </t>
  </si>
  <si>
    <t xml:space="preserve">rozšíření pro nádrž                               </t>
  </si>
  <si>
    <t xml:space="preserve">2.7*3.7*1.86+3.7*3.7*1.945                        </t>
  </si>
  <si>
    <t xml:space="preserve">výtlak vody                                       </t>
  </si>
  <si>
    <t xml:space="preserve">(1.31*4.02+1.49*2.86+1.285*1.12+0.89*2.3)*0.8     </t>
  </si>
  <si>
    <t xml:space="preserve">rozšíření pro šachtu                              </t>
  </si>
  <si>
    <t xml:space="preserve">0.7*1.5*1.31+1.5*1.5*0.5                          </t>
  </si>
  <si>
    <t xml:space="preserve">C13220-1209   </t>
  </si>
  <si>
    <t xml:space="preserve">Přípl za lepivost rýh v horn.3    *               </t>
  </si>
  <si>
    <t xml:space="preserve">C15110-1101   </t>
  </si>
  <si>
    <t xml:space="preserve">Pažení příložné hl.do 2m rýhy   *                 </t>
  </si>
  <si>
    <t xml:space="preserve">m2  </t>
  </si>
  <si>
    <t>(1.64*3.63+1.875*2.33+1.905*2.56+1.865*3.44+1.735*</t>
  </si>
  <si>
    <t>7.66+1.585*4.44+1.47*22.32+1.41*3.05)*2+2.7*1.86*2</t>
  </si>
  <si>
    <t xml:space="preserve">C15110-1111   </t>
  </si>
  <si>
    <t xml:space="preserve">Odstranění pažení rýh hl. 2m příl.*               </t>
  </si>
  <si>
    <t xml:space="preserve">C15110-1201   </t>
  </si>
  <si>
    <t xml:space="preserve">Paž.stěn výkopu hl.do4m příl.   *                 </t>
  </si>
  <si>
    <t xml:space="preserve">3.7*4*1.945                                       </t>
  </si>
  <si>
    <t xml:space="preserve">C15110-1211   </t>
  </si>
  <si>
    <t xml:space="preserve">Odpaž.stěn příl.do 4m    *                        </t>
  </si>
  <si>
    <t xml:space="preserve">C16110-1101   </t>
  </si>
  <si>
    <t xml:space="preserve">Svislé přemíst výkopku horn4 2.5m *               </t>
  </si>
  <si>
    <t xml:space="preserve">197.336*0.5                                       </t>
  </si>
  <si>
    <t xml:space="preserve">C16270-1105   </t>
  </si>
  <si>
    <t xml:space="preserve">Vodorovné přem.výkopku do 10000m1-4*              </t>
  </si>
  <si>
    <t xml:space="preserve">lože kanalizace                                   </t>
  </si>
  <si>
    <t xml:space="preserve">(30+68)*1*0.1                                     </t>
  </si>
  <si>
    <t xml:space="preserve">obsyp kanalizace                                  </t>
  </si>
  <si>
    <t xml:space="preserve">30*1*0.425+68*1*0.45                              </t>
  </si>
  <si>
    <t xml:space="preserve">lože výtlak vody                                  </t>
  </si>
  <si>
    <t xml:space="preserve">10.3*0.8*0.1                                      </t>
  </si>
  <si>
    <t xml:space="preserve">obsyp výtlak vody                                 </t>
  </si>
  <si>
    <t xml:space="preserve">10.3*0.8*0.33                                     </t>
  </si>
  <si>
    <t xml:space="preserve">nádrž na dešťovou vodu                            </t>
  </si>
  <si>
    <t>3.14*1.625*1.625*0.3+3.14*1.525*1.525*2.25+3.14*0.</t>
  </si>
  <si>
    <t xml:space="preserve">62*0.62*1.2+3.14*0.42*0.42*0.1                    </t>
  </si>
  <si>
    <t xml:space="preserve">kanalizační šachty                                </t>
  </si>
  <si>
    <t>3.14*0.212*0.212*(1.88+1.8+1.24)+3.14*0.157*0.157*</t>
  </si>
  <si>
    <t xml:space="preserve">1.43                                              </t>
  </si>
  <si>
    <t xml:space="preserve">vodovodní šachta                                  </t>
  </si>
  <si>
    <t xml:space="preserve">3.14*0.62*0.62*1.75                               </t>
  </si>
  <si>
    <t>C16270-1109/00</t>
  </si>
  <si>
    <t xml:space="preserve">Příplatek zkd 1000m tř.1-4                        </t>
  </si>
  <si>
    <t xml:space="preserve">80.032*23                                         </t>
  </si>
  <si>
    <t xml:space="preserve">C17120-1201   </t>
  </si>
  <si>
    <t xml:space="preserve">Uložení sypaniny na skládku   *                   </t>
  </si>
  <si>
    <t xml:space="preserve">90000007      </t>
  </si>
  <si>
    <t xml:space="preserve">Poplatek za skládku - zemina                      </t>
  </si>
  <si>
    <t xml:space="preserve">t   </t>
  </si>
  <si>
    <t xml:space="preserve">80.032*2                                          </t>
  </si>
  <si>
    <t xml:space="preserve">C17410-1101   </t>
  </si>
  <si>
    <t xml:space="preserve">Zásyp zhutnění jam   *                            </t>
  </si>
  <si>
    <t xml:space="preserve">197.336-80.032                                    </t>
  </si>
  <si>
    <t xml:space="preserve">C17510-1101   </t>
  </si>
  <si>
    <t xml:space="preserve">Obsyp potr bez prohoz sypaniny *                  </t>
  </si>
  <si>
    <t>43.35+2.719-68*3.14*0.08*0.08-30*3.14*0.065*0.065-</t>
  </si>
  <si>
    <t xml:space="preserve">10.3*3.14*0.015*0.015                             </t>
  </si>
  <si>
    <t xml:space="preserve">58331183      </t>
  </si>
  <si>
    <t xml:space="preserve">Kamenivo těž.drobné fr.0-4 Z                      </t>
  </si>
  <si>
    <t xml:space="preserve">44.297*1.1*1.02                                   </t>
  </si>
  <si>
    <t>Oddíl celkem</t>
  </si>
  <si>
    <t xml:space="preserve">SVISLE KONSTRUKCE                                 </t>
  </si>
  <si>
    <t xml:space="preserve">C38032-6132   </t>
  </si>
  <si>
    <t xml:space="preserve">Kompl kon BŽV C 25/30 15-30cm tl                  </t>
  </si>
  <si>
    <t xml:space="preserve">podbetonování                                     </t>
  </si>
  <si>
    <t xml:space="preserve">3.14*1.625*1.625*0.25                             </t>
  </si>
  <si>
    <t xml:space="preserve">obetonování                                       </t>
  </si>
  <si>
    <t xml:space="preserve">(3.14*1.525*1.525-3.14*1.275*1.275)*2             </t>
  </si>
  <si>
    <t xml:space="preserve">strop nádrže                                      </t>
  </si>
  <si>
    <t xml:space="preserve">(3.14*1.525*1.525-3.14*0.49*0.49)*0.25            </t>
  </si>
  <si>
    <t xml:space="preserve">C38035-6221   </t>
  </si>
  <si>
    <t xml:space="preserve">Bed kompl kon omít pl zaobl zříz  *               </t>
  </si>
  <si>
    <t xml:space="preserve">3.14*2.35*0.3+3.14*3.05*2.25+3.14*0.98*0.25       </t>
  </si>
  <si>
    <t xml:space="preserve">R38036-2005   </t>
  </si>
  <si>
    <t xml:space="preserve">Výztuž stropu svařov sítě Kari *                  </t>
  </si>
  <si>
    <t xml:space="preserve">drát pr.8 100/100  -  7.892kg/m2                  </t>
  </si>
  <si>
    <t xml:space="preserve">stěny                                             </t>
  </si>
  <si>
    <t xml:space="preserve">3.14*2.4*2*7.9*1.15*0.001                         </t>
  </si>
  <si>
    <t xml:space="preserve">dno                                               </t>
  </si>
  <si>
    <t xml:space="preserve">3.14*3.25*2*1.15*0.001                            </t>
  </si>
  <si>
    <t xml:space="preserve">strop                                             </t>
  </si>
  <si>
    <t xml:space="preserve">(3.14*3.05-3.14*0.98)*2*1.15*0.001                </t>
  </si>
  <si>
    <t xml:space="preserve">VODOROVNE KONSTRUKCE                              </t>
  </si>
  <si>
    <t xml:space="preserve">C45157-3111   </t>
  </si>
  <si>
    <t xml:space="preserve">Lože výkopu ze štěrkopísku  *                     </t>
  </si>
  <si>
    <t xml:space="preserve">9.8+0.824                                         </t>
  </si>
  <si>
    <t xml:space="preserve">C45211-2111   </t>
  </si>
  <si>
    <t xml:space="preserve">Osaz B prstenců výšky do 100mm                    </t>
  </si>
  <si>
    <t xml:space="preserve">kus </t>
  </si>
  <si>
    <t xml:space="preserve">59224654      </t>
  </si>
  <si>
    <t xml:space="preserve">Vyr.prstenec TBW Q.1 625/60/120                   </t>
  </si>
  <si>
    <t xml:space="preserve">ks  </t>
  </si>
  <si>
    <t xml:space="preserve">C45231-1121   </t>
  </si>
  <si>
    <t xml:space="preserve">Desky B výkop B tř.C 8/10                         </t>
  </si>
  <si>
    <t xml:space="preserve">3.14*1.625*1.625*0.05                             </t>
  </si>
  <si>
    <t xml:space="preserve">R45753-1111   </t>
  </si>
  <si>
    <t xml:space="preserve">Filtr vrstvy hrub drc nezh fr.8-16mm              </t>
  </si>
  <si>
    <t xml:space="preserve">3.14*0.5*0.5*0.4                                  </t>
  </si>
  <si>
    <t xml:space="preserve">POTRUBI                                           </t>
  </si>
  <si>
    <t xml:space="preserve">C89224-1111   </t>
  </si>
  <si>
    <t xml:space="preserve">Tlak zkouška vodov potr DN do 80 *                </t>
  </si>
  <si>
    <t xml:space="preserve">m   </t>
  </si>
  <si>
    <t xml:space="preserve">C89223-3111   </t>
  </si>
  <si>
    <t xml:space="preserve">Dezinfekce vodov potr DN do 70                    </t>
  </si>
  <si>
    <t xml:space="preserve">C89440-1211   </t>
  </si>
  <si>
    <t xml:space="preserve">Osaz B dílců TBS 29/100/9  *                      </t>
  </si>
  <si>
    <t xml:space="preserve">nádrž                                             </t>
  </si>
  <si>
    <t xml:space="preserve">2                                                 </t>
  </si>
  <si>
    <t xml:space="preserve">3                                                 </t>
  </si>
  <si>
    <t xml:space="preserve">59224375      </t>
  </si>
  <si>
    <t xml:space="preserve">Skruž TBS Q 500/1000/120-SP                       </t>
  </si>
  <si>
    <t xml:space="preserve">5*1.01                                            </t>
  </si>
  <si>
    <t xml:space="preserve">C89440-3011   </t>
  </si>
  <si>
    <t xml:space="preserve">Osaz strop dílců - různé druhy                    </t>
  </si>
  <si>
    <t xml:space="preserve">nádrž a vodovodní šachta                          </t>
  </si>
  <si>
    <t xml:space="preserve">59224378      </t>
  </si>
  <si>
    <t xml:space="preserve">Přechod.deska TZK Q 625/200/120/T                 </t>
  </si>
  <si>
    <t xml:space="preserve">C89910-1111   </t>
  </si>
  <si>
    <t xml:space="preserve">Osaz poklopu s rámem do 50kg                      </t>
  </si>
  <si>
    <t xml:space="preserve">28696985      </t>
  </si>
  <si>
    <t xml:space="preserve">Poklop litin.D 315mm 12,5T                        </t>
  </si>
  <si>
    <t xml:space="preserve">C89910-2111   </t>
  </si>
  <si>
    <t xml:space="preserve">Osaz poklopu s ramem do 100kg   *                 </t>
  </si>
  <si>
    <t xml:space="preserve">nádrž+kanalizační a vodovodní šachty              </t>
  </si>
  <si>
    <t xml:space="preserve">1+1+3                                             </t>
  </si>
  <si>
    <t xml:space="preserve">55296006      </t>
  </si>
  <si>
    <t xml:space="preserve">Poklop HE-770 B125 D 600mm                        </t>
  </si>
  <si>
    <t xml:space="preserve">včetně těsnění a klíče                            </t>
  </si>
  <si>
    <t xml:space="preserve">28696296      </t>
  </si>
  <si>
    <t xml:space="preserve">Litinový poklop D 425/12,5T                       </t>
  </si>
  <si>
    <t xml:space="preserve">    </t>
  </si>
  <si>
    <t xml:space="preserve">C87116-1121   </t>
  </si>
  <si>
    <t xml:space="preserve">Mtž potr výkop tr polyetyl D 32                   </t>
  </si>
  <si>
    <t xml:space="preserve">28613883      </t>
  </si>
  <si>
    <t xml:space="preserve">Trubka tlak PEHD PN 10 D 32x3mm                   </t>
  </si>
  <si>
    <t xml:space="preserve">10.3*1.015                                        </t>
  </si>
  <si>
    <t>C87716-1121/98</t>
  </si>
  <si>
    <t xml:space="preserve">Mtž elektrotvar. na potr z polyetyl.              </t>
  </si>
  <si>
    <t xml:space="preserve">vnější průměr 32 mm                               </t>
  </si>
  <si>
    <t xml:space="preserve">28613937      </t>
  </si>
  <si>
    <t xml:space="preserve">El.koleno D 32/W90 st PE 100                      </t>
  </si>
  <si>
    <t xml:space="preserve">1*1.015                                           </t>
  </si>
  <si>
    <t xml:space="preserve">28634333      </t>
  </si>
  <si>
    <t xml:space="preserve">28634328      </t>
  </si>
  <si>
    <t xml:space="preserve">28634332      </t>
  </si>
  <si>
    <t xml:space="preserve">28634326      </t>
  </si>
  <si>
    <t xml:space="preserve">28670830      </t>
  </si>
  <si>
    <t xml:space="preserve">28645070      </t>
  </si>
  <si>
    <t xml:space="preserve">Spojka IN SITU D 160                              </t>
  </si>
  <si>
    <t xml:space="preserve">C0921         </t>
  </si>
  <si>
    <t xml:space="preserve">Mont.+osaz.plast.šachet do výkopu                 </t>
  </si>
  <si>
    <t xml:space="preserve">kpl </t>
  </si>
  <si>
    <t xml:space="preserve">28701291      </t>
  </si>
  <si>
    <t xml:space="preserve">Šachtové dno PP 315x150 sběr.45st                 </t>
  </si>
  <si>
    <t xml:space="preserve">28696315      </t>
  </si>
  <si>
    <t xml:space="preserve">28696058      </t>
  </si>
  <si>
    <t xml:space="preserve">Teleskop.adaptér 315x375                          </t>
  </si>
  <si>
    <t xml:space="preserve">28770992      </t>
  </si>
  <si>
    <t xml:space="preserve">Nádrž plastová D 2,55m, H=2m                      </t>
  </si>
  <si>
    <t xml:space="preserve">Mont.+osaz.plast.nádrže do výkopu                 </t>
  </si>
  <si>
    <t>R87131-3121/01</t>
  </si>
  <si>
    <t xml:space="preserve">Mtž potr PVC ov do 20pr DN 125  *                 </t>
  </si>
  <si>
    <t xml:space="preserve">13.4+1+1.4+1.8+6.2+6.2                            </t>
  </si>
  <si>
    <t xml:space="preserve">od geigrů                                         </t>
  </si>
  <si>
    <t xml:space="preserve">6*1                                               </t>
  </si>
  <si>
    <t xml:space="preserve">28611130      </t>
  </si>
  <si>
    <t xml:space="preserve">Trub PVC kan.hrd o KGEM 125x3 dl 1m               </t>
  </si>
  <si>
    <t xml:space="preserve">36*1.093                                          </t>
  </si>
  <si>
    <t xml:space="preserve">C87131-3121   </t>
  </si>
  <si>
    <t xml:space="preserve">Mtž potr PVC ov do 20pr DN150  *                  </t>
  </si>
  <si>
    <t xml:space="preserve">27.7+4.9+35.4+1.5                                 </t>
  </si>
  <si>
    <t xml:space="preserve">28611127      </t>
  </si>
  <si>
    <t xml:space="preserve">Trubka PVC kan.hrd KGEM DN 150 dl.1m              </t>
  </si>
  <si>
    <t xml:space="preserve">69.5*1.093                                        </t>
  </si>
  <si>
    <t xml:space="preserve">C87735-3121   </t>
  </si>
  <si>
    <t xml:space="preserve">Mtž tvar PVC ov odboč DN200                       </t>
  </si>
  <si>
    <t xml:space="preserve">1+1+1                                             </t>
  </si>
  <si>
    <t xml:space="preserve">28650792      </t>
  </si>
  <si>
    <t xml:space="preserve">Odbočka kanal.PVC D150/125mm 87st                 </t>
  </si>
  <si>
    <t xml:space="preserve">3*1.015                                           </t>
  </si>
  <si>
    <t xml:space="preserve">C87731-3123   </t>
  </si>
  <si>
    <t xml:space="preserve">Mtž tvar PVC ov jednoos DN150                     </t>
  </si>
  <si>
    <t xml:space="preserve">6+1+3+2                                           </t>
  </si>
  <si>
    <t xml:space="preserve">28650666      </t>
  </si>
  <si>
    <t xml:space="preserve">Koleno PVC kanal pr.125 mm 87,5 st                </t>
  </si>
  <si>
    <t xml:space="preserve">6*1.015                                           </t>
  </si>
  <si>
    <t xml:space="preserve">28650661      </t>
  </si>
  <si>
    <t xml:space="preserve">Kolena PVC kanal pr.150 mm 45 st                  </t>
  </si>
  <si>
    <t xml:space="preserve">28650692      </t>
  </si>
  <si>
    <t xml:space="preserve">Koleno PVC KGB kanal.DN 150 30 st                 </t>
  </si>
  <si>
    <t xml:space="preserve">28650673      </t>
  </si>
  <si>
    <t xml:space="preserve">Koleno kanal.PVC KGB DN150 87 st                  </t>
  </si>
  <si>
    <t xml:space="preserve">2*1.015                                           </t>
  </si>
  <si>
    <t xml:space="preserve">C87737-5121   </t>
  </si>
  <si>
    <t xml:space="preserve">Výřez+mtž odboč tvár PVC DN300                    </t>
  </si>
  <si>
    <t xml:space="preserve">28650478      </t>
  </si>
  <si>
    <t xml:space="preserve">Odbočka odpad PVC KGEA 250/150/45 st              </t>
  </si>
  <si>
    <t xml:space="preserve">R89131-4121   </t>
  </si>
  <si>
    <t xml:space="preserve">Mtž filtru DN 150                                 </t>
  </si>
  <si>
    <t xml:space="preserve">28696408      </t>
  </si>
  <si>
    <t xml:space="preserve">Filtr pro dešťovou vodu DN 150                    </t>
  </si>
  <si>
    <t xml:space="preserve">s automat.čištěním technolog."vod.skoku"          </t>
  </si>
  <si>
    <t xml:space="preserve">PRESUN HMOT                                       </t>
  </si>
  <si>
    <t xml:space="preserve">C99827-6101   </t>
  </si>
  <si>
    <t xml:space="preserve">Přesun hm tr.plas.otevř.výkop  *                  </t>
  </si>
  <si>
    <t xml:space="preserve">M21-810009/70 </t>
  </si>
  <si>
    <t xml:space="preserve">Mtž.kabel ulož.volně výkop/kanál                  </t>
  </si>
  <si>
    <t xml:space="preserve">CYKY 4x1,5                                        </t>
  </si>
  <si>
    <t xml:space="preserve">34140824      </t>
  </si>
  <si>
    <t xml:space="preserve">Vodič CY černý 2,50 drát                          </t>
  </si>
  <si>
    <t xml:space="preserve">46-M ZEMNI PRACE PRO ELEKROMONTAZE                </t>
  </si>
  <si>
    <t xml:space="preserve">M46-490012/01 </t>
  </si>
  <si>
    <t xml:space="preserve">Zakrytí kabelu výstraž.folií PVC                  </t>
  </si>
  <si>
    <t xml:space="preserve">šířka 33 cm                                       </t>
  </si>
  <si>
    <t xml:space="preserve">IZOLACE PROTI VODE A VLHKOSTI                     </t>
  </si>
  <si>
    <t xml:space="preserve">C71111-1001   </t>
  </si>
  <si>
    <t xml:space="preserve">Izol vlhk studená vod ALP                         </t>
  </si>
  <si>
    <t xml:space="preserve">(3.14*1.275*1.275-3.14*0.62*0.62+3.14*1.24*0.2)*2 </t>
  </si>
  <si>
    <t xml:space="preserve">11163150      </t>
  </si>
  <si>
    <t xml:space="preserve">Lak asfaltový ALP-PENETRAL sudy                   </t>
  </si>
  <si>
    <t xml:space="preserve">9.352*0.0002                                      </t>
  </si>
  <si>
    <t xml:space="preserve">C71114-1559   </t>
  </si>
  <si>
    <t xml:space="preserve">Izol vlhk přitav  vod NAIP *                      </t>
  </si>
  <si>
    <t xml:space="preserve">4.676                                             </t>
  </si>
  <si>
    <t xml:space="preserve">62831116      </t>
  </si>
  <si>
    <t xml:space="preserve">Pasy asfalt.str.IPA 400/H-PE                      </t>
  </si>
  <si>
    <t xml:space="preserve">4.676*1.15                                        </t>
  </si>
  <si>
    <t xml:space="preserve">C99871-1101   </t>
  </si>
  <si>
    <t xml:space="preserve">Přesun hm izol.voda výška 6m   *                  </t>
  </si>
  <si>
    <t xml:space="preserve">VNITRNI VODOVOD                                   </t>
  </si>
  <si>
    <t xml:space="preserve">C72217-0944   </t>
  </si>
  <si>
    <t xml:space="preserve">Potrubí rPE spojka K 285 G 1"                     </t>
  </si>
  <si>
    <t xml:space="preserve">C72214-0233   </t>
  </si>
  <si>
    <t xml:space="preserve">Potrubí ocel pozink IVCCT D 28x1,5mm              </t>
  </si>
  <si>
    <t xml:space="preserve">nádrž I                                           </t>
  </si>
  <si>
    <t xml:space="preserve">1.1                                               </t>
  </si>
  <si>
    <t xml:space="preserve">C72222-9102   </t>
  </si>
  <si>
    <t xml:space="preserve">Mtž vodov armatur 1závit G 3/4                    </t>
  </si>
  <si>
    <t xml:space="preserve">1+1                                               </t>
  </si>
  <si>
    <t xml:space="preserve">55196180      </t>
  </si>
  <si>
    <t xml:space="preserve">Kohout kulový vypouštěcí G 3/4"                   </t>
  </si>
  <si>
    <t xml:space="preserve">1                                                 </t>
  </si>
  <si>
    <t xml:space="preserve">55196179      </t>
  </si>
  <si>
    <t xml:space="preserve">Kohout kulový G 3/4"-zahrad.motýl                 </t>
  </si>
  <si>
    <t xml:space="preserve">C99872-2101   </t>
  </si>
  <si>
    <t xml:space="preserve">Přesun hm vodovod výška  6m   *                   </t>
  </si>
  <si>
    <t xml:space="preserve">STROJNI VYBAVENI                                  </t>
  </si>
  <si>
    <t xml:space="preserve">R72422-1152   </t>
  </si>
  <si>
    <t xml:space="preserve">Mtž dom ponor.vodárny                             </t>
  </si>
  <si>
    <t>soub</t>
  </si>
  <si>
    <t xml:space="preserve">42697430      </t>
  </si>
  <si>
    <t xml:space="preserve">Ponorná dom.vodárna vč.sací soupravy              </t>
  </si>
  <si>
    <t xml:space="preserve">P=1,1kW, 230V,Qmax=95l/min,Hmax=46m               </t>
  </si>
  <si>
    <t xml:space="preserve">C99872-4101   </t>
  </si>
  <si>
    <t xml:space="preserve">Stroj vyb přesun hmot výška -6m                   </t>
  </si>
  <si>
    <t xml:space="preserve">DOPOČTY PRIRAZEK                                 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</si>
  <si>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</si>
  <si>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</si>
  <si>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</si>
  <si>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</si>
  <si>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</si>
  <si>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</si>
  <si>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</si>
  <si>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</si>
  <si>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95 - Projektové práce Ing.M.Pelikánová       </t>
  </si>
  <si>
    <t xml:space="preserve">            </t>
  </si>
  <si>
    <t xml:space="preserve">Hlaváčková          </t>
  </si>
  <si>
    <t xml:space="preserve">623 - Horní Slavkov-hospodaření s dešťovou vodou                    </t>
  </si>
  <si>
    <t xml:space="preserve">21-M ELEKTROMONTAZE                     </t>
  </si>
  <si>
    <t>Ing.Michaela Pelikánová</t>
  </si>
  <si>
    <t>DPH 21%:</t>
  </si>
  <si>
    <t>21% daň z PH :</t>
  </si>
  <si>
    <t xml:space="preserve">Šachta dno PP 425x150 30st                  </t>
  </si>
  <si>
    <t xml:space="preserve">Šachta dno PP 425x150 90st                  </t>
  </si>
  <si>
    <t xml:space="preserve">Šachta dno PP 425x150+přítok                </t>
  </si>
  <si>
    <t xml:space="preserve">Šacht.korug. roura 425x1500mm               </t>
  </si>
  <si>
    <t xml:space="preserve">Telesk.adaptér 425x375                      </t>
  </si>
  <si>
    <t xml:space="preserve">Šacht.korug.roura 315x1250                   </t>
  </si>
  <si>
    <t>VÝKAZ  VÝMĚR</t>
  </si>
</sst>
</file>

<file path=xl/styles.xml><?xml version="1.0" encoding="utf-8"?>
<styleSheet xmlns="http://schemas.openxmlformats.org/spreadsheetml/2006/main">
  <numFmts count="2">
    <numFmt numFmtId="164" formatCode="0.000"/>
    <numFmt numFmtId="167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7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310"/>
  <sheetViews>
    <sheetView tabSelected="1" workbookViewId="0">
      <selection activeCell="B1" sqref="B1"/>
    </sheetView>
  </sheetViews>
  <sheetFormatPr defaultColWidth="9.1796875" defaultRowHeight="10"/>
  <cols>
    <col min="1" max="1" width="3.7265625" style="1" customWidth="1"/>
    <col min="2" max="2" width="12.1796875" style="13" customWidth="1"/>
    <col min="3" max="3" width="1.26953125" style="1" customWidth="1"/>
    <col min="4" max="4" width="29" style="13" customWidth="1"/>
    <col min="5" max="5" width="3.54296875" style="1" customWidth="1"/>
    <col min="6" max="6" width="9.7265625" style="31" customWidth="1"/>
    <col min="7" max="7" width="8.54296875" style="31" customWidth="1"/>
    <col min="8" max="8" width="10.26953125" style="31" customWidth="1"/>
    <col min="9" max="9" width="8.54296875" style="4" customWidth="1"/>
    <col min="10" max="16384" width="9.1796875" style="1"/>
  </cols>
  <sheetData>
    <row r="1" spans="1:9">
      <c r="A1" s="1" t="s">
        <v>0</v>
      </c>
      <c r="D1" s="13" t="s">
        <v>314</v>
      </c>
    </row>
    <row r="2" spans="1:9">
      <c r="A2" s="1" t="s">
        <v>1</v>
      </c>
      <c r="D2" s="13" t="s">
        <v>32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ht="10.5">
      <c r="A5" s="2"/>
      <c r="B5" s="33" t="s">
        <v>33</v>
      </c>
      <c r="C5" s="3"/>
      <c r="D5" s="15"/>
      <c r="E5" s="2"/>
      <c r="F5" s="57"/>
      <c r="G5" s="57"/>
      <c r="H5" s="67"/>
    </row>
    <row r="6" spans="1:9" ht="10.5">
      <c r="A6" s="35">
        <v>1</v>
      </c>
      <c r="B6" s="34" t="s">
        <v>34</v>
      </c>
      <c r="F6" s="68"/>
    </row>
    <row r="8" spans="1:9">
      <c r="A8" s="1">
        <v>1</v>
      </c>
      <c r="B8" s="13" t="s">
        <v>35</v>
      </c>
      <c r="D8" s="13" t="s">
        <v>36</v>
      </c>
      <c r="E8" s="1" t="s">
        <v>37</v>
      </c>
      <c r="F8" s="31">
        <v>197.33600000000001</v>
      </c>
      <c r="H8" s="31">
        <f>F8*G8</f>
        <v>0</v>
      </c>
      <c r="I8" s="4">
        <v>0</v>
      </c>
    </row>
    <row r="9" spans="1:9">
      <c r="B9" s="13" t="s">
        <v>38</v>
      </c>
      <c r="C9" s="1" t="s">
        <v>39</v>
      </c>
      <c r="D9" s="13" t="s">
        <v>40</v>
      </c>
    </row>
    <row r="10" spans="1:9">
      <c r="B10" s="13" t="s">
        <v>38</v>
      </c>
      <c r="C10" s="1" t="s">
        <v>41</v>
      </c>
      <c r="D10" s="13" t="s">
        <v>42</v>
      </c>
      <c r="G10" s="31">
        <v>54.734999999999999</v>
      </c>
    </row>
    <row r="11" spans="1:9">
      <c r="B11" s="13" t="s">
        <v>38</v>
      </c>
      <c r="C11" s="1" t="s">
        <v>31</v>
      </c>
      <c r="D11" s="13" t="s">
        <v>43</v>
      </c>
    </row>
    <row r="12" spans="1:9">
      <c r="B12" s="13" t="s">
        <v>38</v>
      </c>
      <c r="C12" s="1" t="s">
        <v>41</v>
      </c>
      <c r="D12" s="13" t="s">
        <v>44</v>
      </c>
      <c r="G12" s="31">
        <v>84.480999999999995</v>
      </c>
    </row>
    <row r="13" spans="1:9">
      <c r="B13" s="13" t="s">
        <v>38</v>
      </c>
      <c r="C13" s="1" t="s">
        <v>31</v>
      </c>
      <c r="D13" s="13" t="s">
        <v>45</v>
      </c>
    </row>
    <row r="14" spans="1:9">
      <c r="B14" s="13" t="s">
        <v>38</v>
      </c>
      <c r="C14" s="1" t="s">
        <v>31</v>
      </c>
      <c r="D14" s="13" t="s">
        <v>46</v>
      </c>
    </row>
    <row r="15" spans="1:9">
      <c r="B15" s="13" t="s">
        <v>38</v>
      </c>
      <c r="C15" s="1" t="s">
        <v>39</v>
      </c>
      <c r="D15" s="13" t="s">
        <v>47</v>
      </c>
    </row>
    <row r="16" spans="1:9">
      <c r="B16" s="13" t="s">
        <v>38</v>
      </c>
      <c r="C16" s="1" t="s">
        <v>41</v>
      </c>
      <c r="D16" s="13" t="s">
        <v>48</v>
      </c>
      <c r="G16" s="31">
        <v>45.207999999999998</v>
      </c>
    </row>
    <row r="17" spans="1:9">
      <c r="B17" s="13" t="s">
        <v>38</v>
      </c>
      <c r="C17" s="1" t="s">
        <v>39</v>
      </c>
      <c r="D17" s="13" t="s">
        <v>49</v>
      </c>
    </row>
    <row r="18" spans="1:9">
      <c r="B18" s="13" t="s">
        <v>38</v>
      </c>
      <c r="C18" s="1" t="s">
        <v>41</v>
      </c>
      <c r="D18" s="13" t="s">
        <v>50</v>
      </c>
      <c r="G18" s="31">
        <v>10.411</v>
      </c>
    </row>
    <row r="19" spans="1:9">
      <c r="B19" s="13" t="s">
        <v>38</v>
      </c>
      <c r="C19" s="1" t="s">
        <v>39</v>
      </c>
      <c r="D19" s="13" t="s">
        <v>51</v>
      </c>
    </row>
    <row r="20" spans="1:9">
      <c r="B20" s="13" t="s">
        <v>38</v>
      </c>
      <c r="C20" s="1" t="s">
        <v>41</v>
      </c>
      <c r="D20" s="13" t="s">
        <v>52</v>
      </c>
      <c r="G20" s="31">
        <v>2.5009999999999999</v>
      </c>
    </row>
    <row r="22" spans="1:9">
      <c r="A22" s="1">
        <v>2</v>
      </c>
      <c r="B22" s="13" t="s">
        <v>53</v>
      </c>
      <c r="D22" s="13" t="s">
        <v>54</v>
      </c>
      <c r="E22" s="1" t="s">
        <v>37</v>
      </c>
      <c r="F22" s="31">
        <v>197.33600000000001</v>
      </c>
      <c r="H22" s="31">
        <f>F22*G22</f>
        <v>0</v>
      </c>
      <c r="I22" s="4">
        <v>0</v>
      </c>
    </row>
    <row r="24" spans="1:9">
      <c r="A24" s="1">
        <v>3</v>
      </c>
      <c r="B24" s="13" t="s">
        <v>55</v>
      </c>
      <c r="D24" s="13" t="s">
        <v>56</v>
      </c>
      <c r="E24" s="1" t="s">
        <v>57</v>
      </c>
      <c r="F24" s="31">
        <v>168.15</v>
      </c>
      <c r="H24" s="31">
        <f>F24*G24</f>
        <v>0</v>
      </c>
      <c r="I24" s="4">
        <v>0.14124999999999999</v>
      </c>
    </row>
    <row r="25" spans="1:9">
      <c r="B25" s="13" t="s">
        <v>38</v>
      </c>
      <c r="C25" s="1" t="s">
        <v>39</v>
      </c>
      <c r="D25" s="13" t="s">
        <v>40</v>
      </c>
    </row>
    <row r="26" spans="1:9">
      <c r="B26" s="13" t="s">
        <v>38</v>
      </c>
      <c r="C26" s="1" t="s">
        <v>41</v>
      </c>
      <c r="D26" s="13" t="s">
        <v>58</v>
      </c>
      <c r="G26" s="31">
        <v>168.15</v>
      </c>
    </row>
    <row r="27" spans="1:9">
      <c r="B27" s="13" t="s">
        <v>38</v>
      </c>
      <c r="C27" s="1" t="s">
        <v>31</v>
      </c>
      <c r="D27" s="13" t="s">
        <v>59</v>
      </c>
    </row>
    <row r="29" spans="1:9">
      <c r="A29" s="1">
        <v>4</v>
      </c>
      <c r="B29" s="13" t="s">
        <v>60</v>
      </c>
      <c r="D29" s="13" t="s">
        <v>61</v>
      </c>
      <c r="E29" s="1" t="s">
        <v>57</v>
      </c>
      <c r="F29" s="31">
        <v>168.15</v>
      </c>
      <c r="H29" s="31">
        <f>F29*G29</f>
        <v>0</v>
      </c>
      <c r="I29" s="4">
        <v>0</v>
      </c>
    </row>
    <row r="31" spans="1:9">
      <c r="A31" s="1">
        <v>5</v>
      </c>
      <c r="B31" s="13" t="s">
        <v>62</v>
      </c>
      <c r="D31" s="13" t="s">
        <v>63</v>
      </c>
      <c r="E31" s="1" t="s">
        <v>57</v>
      </c>
      <c r="F31" s="31">
        <v>28.786000000000001</v>
      </c>
      <c r="H31" s="31">
        <f>F31*G31</f>
        <v>0</v>
      </c>
      <c r="I31" s="4">
        <v>2.0150000000000001E-2</v>
      </c>
    </row>
    <row r="32" spans="1:9">
      <c r="B32" s="13" t="s">
        <v>38</v>
      </c>
      <c r="C32" s="1" t="s">
        <v>41</v>
      </c>
      <c r="D32" s="13" t="s">
        <v>64</v>
      </c>
      <c r="G32" s="31">
        <v>28.786000000000001</v>
      </c>
    </row>
    <row r="34" spans="1:9">
      <c r="A34" s="1">
        <v>6</v>
      </c>
      <c r="B34" s="13" t="s">
        <v>65</v>
      </c>
      <c r="D34" s="13" t="s">
        <v>66</v>
      </c>
      <c r="E34" s="1" t="s">
        <v>57</v>
      </c>
      <c r="F34" s="31">
        <v>28.786000000000001</v>
      </c>
      <c r="H34" s="31">
        <f>F34*G34</f>
        <v>0</v>
      </c>
      <c r="I34" s="4">
        <v>0</v>
      </c>
    </row>
    <row r="36" spans="1:9">
      <c r="A36" s="1">
        <v>7</v>
      </c>
      <c r="B36" s="13" t="s">
        <v>67</v>
      </c>
      <c r="D36" s="13" t="s">
        <v>68</v>
      </c>
      <c r="E36" s="1" t="s">
        <v>37</v>
      </c>
      <c r="F36" s="31">
        <v>98.668000000000006</v>
      </c>
      <c r="H36" s="31">
        <f>F36*G36</f>
        <v>0</v>
      </c>
      <c r="I36" s="4">
        <v>0</v>
      </c>
    </row>
    <row r="37" spans="1:9">
      <c r="B37" s="13" t="s">
        <v>38</v>
      </c>
      <c r="C37" s="1" t="s">
        <v>41</v>
      </c>
      <c r="D37" s="13" t="s">
        <v>69</v>
      </c>
      <c r="G37" s="31">
        <v>98.668000000000006</v>
      </c>
    </row>
    <row r="39" spans="1:9">
      <c r="A39" s="1">
        <v>8</v>
      </c>
      <c r="B39" s="13" t="s">
        <v>70</v>
      </c>
      <c r="D39" s="13" t="s">
        <v>71</v>
      </c>
      <c r="E39" s="1" t="s">
        <v>37</v>
      </c>
      <c r="F39" s="31">
        <v>80.031999999999996</v>
      </c>
      <c r="H39" s="31">
        <f>F39*G39</f>
        <v>0</v>
      </c>
      <c r="I39" s="4">
        <v>0</v>
      </c>
    </row>
    <row r="40" spans="1:9">
      <c r="B40" s="13" t="s">
        <v>38</v>
      </c>
      <c r="C40" s="1" t="s">
        <v>39</v>
      </c>
      <c r="D40" s="13" t="s">
        <v>72</v>
      </c>
    </row>
    <row r="41" spans="1:9">
      <c r="B41" s="13" t="s">
        <v>38</v>
      </c>
      <c r="C41" s="1" t="s">
        <v>41</v>
      </c>
      <c r="D41" s="13" t="s">
        <v>73</v>
      </c>
      <c r="G41" s="31">
        <v>9.8000000000000007</v>
      </c>
    </row>
    <row r="42" spans="1:9">
      <c r="B42" s="13" t="s">
        <v>38</v>
      </c>
      <c r="C42" s="1" t="s">
        <v>39</v>
      </c>
      <c r="D42" s="13" t="s">
        <v>74</v>
      </c>
    </row>
    <row r="43" spans="1:9">
      <c r="B43" s="13" t="s">
        <v>38</v>
      </c>
      <c r="C43" s="1" t="s">
        <v>41</v>
      </c>
      <c r="D43" s="13" t="s">
        <v>75</v>
      </c>
      <c r="G43" s="31">
        <v>43.35</v>
      </c>
    </row>
    <row r="44" spans="1:9">
      <c r="B44" s="13" t="s">
        <v>38</v>
      </c>
      <c r="C44" s="1" t="s">
        <v>39</v>
      </c>
      <c r="D44" s="13" t="s">
        <v>76</v>
      </c>
    </row>
    <row r="45" spans="1:9">
      <c r="B45" s="13" t="s">
        <v>38</v>
      </c>
      <c r="C45" s="1" t="s">
        <v>41</v>
      </c>
      <c r="D45" s="13" t="s">
        <v>77</v>
      </c>
      <c r="G45" s="31">
        <v>0.82399999999999995</v>
      </c>
    </row>
    <row r="46" spans="1:9">
      <c r="B46" s="13" t="s">
        <v>38</v>
      </c>
      <c r="C46" s="1" t="s">
        <v>39</v>
      </c>
      <c r="D46" s="13" t="s">
        <v>78</v>
      </c>
    </row>
    <row r="47" spans="1:9">
      <c r="B47" s="13" t="s">
        <v>38</v>
      </c>
      <c r="C47" s="1" t="s">
        <v>41</v>
      </c>
      <c r="D47" s="13" t="s">
        <v>79</v>
      </c>
      <c r="G47" s="31">
        <v>2.7189999999999999</v>
      </c>
    </row>
    <row r="48" spans="1:9">
      <c r="B48" s="13" t="s">
        <v>38</v>
      </c>
      <c r="C48" s="1" t="s">
        <v>39</v>
      </c>
      <c r="D48" s="13" t="s">
        <v>80</v>
      </c>
    </row>
    <row r="49" spans="1:9">
      <c r="B49" s="13" t="s">
        <v>38</v>
      </c>
      <c r="C49" s="1" t="s">
        <v>41</v>
      </c>
      <c r="D49" s="13" t="s">
        <v>81</v>
      </c>
      <c r="G49" s="31">
        <v>20.422000000000001</v>
      </c>
    </row>
    <row r="50" spans="1:9">
      <c r="B50" s="13" t="s">
        <v>38</v>
      </c>
      <c r="C50" s="1" t="s">
        <v>31</v>
      </c>
      <c r="D50" s="13" t="s">
        <v>82</v>
      </c>
    </row>
    <row r="51" spans="1:9">
      <c r="B51" s="13" t="s">
        <v>38</v>
      </c>
      <c r="C51" s="1" t="s">
        <v>39</v>
      </c>
      <c r="D51" s="13" t="s">
        <v>83</v>
      </c>
    </row>
    <row r="52" spans="1:9">
      <c r="B52" s="13" t="s">
        <v>38</v>
      </c>
      <c r="C52" s="1" t="s">
        <v>41</v>
      </c>
      <c r="D52" s="13" t="s">
        <v>84</v>
      </c>
      <c r="G52" s="31">
        <v>0.80500000000000005</v>
      </c>
    </row>
    <row r="53" spans="1:9">
      <c r="B53" s="13" t="s">
        <v>38</v>
      </c>
      <c r="C53" s="1" t="s">
        <v>31</v>
      </c>
      <c r="D53" s="13" t="s">
        <v>85</v>
      </c>
    </row>
    <row r="54" spans="1:9">
      <c r="B54" s="13" t="s">
        <v>38</v>
      </c>
      <c r="C54" s="1" t="s">
        <v>39</v>
      </c>
      <c r="D54" s="13" t="s">
        <v>86</v>
      </c>
    </row>
    <row r="55" spans="1:9">
      <c r="B55" s="13" t="s">
        <v>38</v>
      </c>
      <c r="C55" s="1" t="s">
        <v>41</v>
      </c>
      <c r="D55" s="13" t="s">
        <v>87</v>
      </c>
      <c r="G55" s="31">
        <v>2.1120000000000001</v>
      </c>
    </row>
    <row r="57" spans="1:9">
      <c r="A57" s="1">
        <v>9</v>
      </c>
      <c r="B57" s="13" t="s">
        <v>88</v>
      </c>
      <c r="D57" s="13" t="s">
        <v>89</v>
      </c>
      <c r="E57" s="1" t="s">
        <v>37</v>
      </c>
      <c r="F57" s="31">
        <v>1840.7360000000001</v>
      </c>
      <c r="H57" s="31">
        <f>F57*G57</f>
        <v>0</v>
      </c>
      <c r="I57" s="4">
        <v>0</v>
      </c>
    </row>
    <row r="58" spans="1:9">
      <c r="B58" s="13" t="s">
        <v>38</v>
      </c>
      <c r="C58" s="1" t="s">
        <v>41</v>
      </c>
      <c r="D58" s="13" t="s">
        <v>90</v>
      </c>
      <c r="G58" s="31">
        <v>1840.7360000000001</v>
      </c>
    </row>
    <row r="60" spans="1:9">
      <c r="A60" s="1">
        <v>10</v>
      </c>
      <c r="B60" s="13" t="s">
        <v>91</v>
      </c>
      <c r="D60" s="13" t="s">
        <v>92</v>
      </c>
      <c r="E60" s="1" t="s">
        <v>37</v>
      </c>
      <c r="F60" s="31">
        <v>80.031999999999996</v>
      </c>
      <c r="H60" s="31">
        <f>F60*G60</f>
        <v>0</v>
      </c>
      <c r="I60" s="4">
        <v>0</v>
      </c>
    </row>
    <row r="62" spans="1:9">
      <c r="A62" s="1">
        <v>11</v>
      </c>
      <c r="B62" s="13" t="s">
        <v>93</v>
      </c>
      <c r="D62" s="13" t="s">
        <v>94</v>
      </c>
      <c r="E62" s="1" t="s">
        <v>95</v>
      </c>
      <c r="F62" s="31">
        <v>160.06399999999999</v>
      </c>
      <c r="H62" s="31">
        <f>F62*G62</f>
        <v>0</v>
      </c>
      <c r="I62" s="4">
        <v>0</v>
      </c>
    </row>
    <row r="63" spans="1:9">
      <c r="B63" s="13" t="s">
        <v>38</v>
      </c>
      <c r="C63" s="1" t="s">
        <v>41</v>
      </c>
      <c r="D63" s="13" t="s">
        <v>96</v>
      </c>
      <c r="G63" s="31">
        <v>160.06399999999999</v>
      </c>
    </row>
    <row r="65" spans="1:9">
      <c r="A65" s="1">
        <v>12</v>
      </c>
      <c r="B65" s="13" t="s">
        <v>97</v>
      </c>
      <c r="D65" s="13" t="s">
        <v>98</v>
      </c>
      <c r="E65" s="1" t="s">
        <v>37</v>
      </c>
      <c r="F65" s="31">
        <v>117.304</v>
      </c>
      <c r="H65" s="31">
        <f>F65*G65</f>
        <v>0</v>
      </c>
      <c r="I65" s="4">
        <v>0</v>
      </c>
    </row>
    <row r="66" spans="1:9">
      <c r="B66" s="13" t="s">
        <v>38</v>
      </c>
      <c r="C66" s="1" t="s">
        <v>41</v>
      </c>
      <c r="D66" s="13" t="s">
        <v>99</v>
      </c>
      <c r="G66" s="31">
        <v>117.304</v>
      </c>
    </row>
    <row r="68" spans="1:9">
      <c r="A68" s="1">
        <v>13</v>
      </c>
      <c r="B68" s="13" t="s">
        <v>100</v>
      </c>
      <c r="D68" s="13" t="s">
        <v>101</v>
      </c>
      <c r="E68" s="1" t="s">
        <v>37</v>
      </c>
      <c r="F68" s="31">
        <v>44.296999999999997</v>
      </c>
      <c r="H68" s="31">
        <f>F68*G68</f>
        <v>0</v>
      </c>
      <c r="I68" s="4">
        <v>0</v>
      </c>
    </row>
    <row r="69" spans="1:9">
      <c r="B69" s="13" t="s">
        <v>38</v>
      </c>
      <c r="C69" s="1" t="s">
        <v>41</v>
      </c>
      <c r="D69" s="13" t="s">
        <v>102</v>
      </c>
      <c r="G69" s="31">
        <v>44.296999999999997</v>
      </c>
    </row>
    <row r="70" spans="1:9">
      <c r="B70" s="13" t="s">
        <v>38</v>
      </c>
      <c r="C70" s="1" t="s">
        <v>31</v>
      </c>
      <c r="D70" s="13" t="s">
        <v>103</v>
      </c>
    </row>
    <row r="72" spans="1:9">
      <c r="A72" s="1">
        <v>14</v>
      </c>
      <c r="B72" s="13" t="s">
        <v>104</v>
      </c>
      <c r="D72" s="13" t="s">
        <v>105</v>
      </c>
      <c r="E72" s="1" t="s">
        <v>37</v>
      </c>
      <c r="F72" s="31">
        <v>49.701000000000001</v>
      </c>
      <c r="H72" s="31">
        <f>F72*G72</f>
        <v>0</v>
      </c>
      <c r="I72" s="4">
        <v>83.00067</v>
      </c>
    </row>
    <row r="73" spans="1:9">
      <c r="B73" s="13" t="s">
        <v>38</v>
      </c>
      <c r="C73" s="1" t="s">
        <v>41</v>
      </c>
      <c r="D73" s="13" t="s">
        <v>106</v>
      </c>
      <c r="G73" s="31">
        <v>49.701000000000001</v>
      </c>
    </row>
    <row r="74" spans="1:9" ht="10.5">
      <c r="A74" s="38" t="s">
        <v>107</v>
      </c>
      <c r="B74" s="39"/>
      <c r="C74" s="40"/>
      <c r="D74" s="39"/>
      <c r="E74" s="40"/>
      <c r="F74" s="69"/>
      <c r="G74" s="69"/>
      <c r="H74" s="70">
        <f>SUM(H7:H73)</f>
        <v>0</v>
      </c>
      <c r="I74" s="41">
        <f>SUM(I7:I73)</f>
        <v>83.16207</v>
      </c>
    </row>
    <row r="75" spans="1:9" ht="10.5">
      <c r="B75" s="34" t="s">
        <v>33</v>
      </c>
    </row>
    <row r="76" spans="1:9" ht="10.5">
      <c r="A76" s="35">
        <v>3</v>
      </c>
      <c r="B76" s="34" t="s">
        <v>108</v>
      </c>
    </row>
    <row r="78" spans="1:9">
      <c r="A78" s="1">
        <v>15</v>
      </c>
      <c r="B78" s="13" t="s">
        <v>109</v>
      </c>
      <c r="D78" s="13" t="s">
        <v>110</v>
      </c>
      <c r="E78" s="1" t="s">
        <v>37</v>
      </c>
      <c r="F78" s="31">
        <v>8.1059999999999999</v>
      </c>
      <c r="H78" s="31">
        <f>F78*G78</f>
        <v>0</v>
      </c>
      <c r="I78" s="4">
        <v>20.44698</v>
      </c>
    </row>
    <row r="79" spans="1:9">
      <c r="B79" s="13" t="s">
        <v>38</v>
      </c>
      <c r="C79" s="1" t="s">
        <v>39</v>
      </c>
      <c r="D79" s="13" t="s">
        <v>111</v>
      </c>
    </row>
    <row r="80" spans="1:9">
      <c r="B80" s="13" t="s">
        <v>38</v>
      </c>
      <c r="C80" s="1" t="s">
        <v>41</v>
      </c>
      <c r="D80" s="13" t="s">
        <v>112</v>
      </c>
      <c r="G80" s="31">
        <v>2.073</v>
      </c>
    </row>
    <row r="81" spans="1:9">
      <c r="B81" s="13" t="s">
        <v>38</v>
      </c>
      <c r="C81" s="1" t="s">
        <v>39</v>
      </c>
      <c r="D81" s="13" t="s">
        <v>113</v>
      </c>
    </row>
    <row r="82" spans="1:9">
      <c r="B82" s="13" t="s">
        <v>38</v>
      </c>
      <c r="C82" s="1" t="s">
        <v>41</v>
      </c>
      <c r="D82" s="13" t="s">
        <v>114</v>
      </c>
      <c r="G82" s="31">
        <v>4.3959999999999999</v>
      </c>
    </row>
    <row r="83" spans="1:9">
      <c r="B83" s="13" t="s">
        <v>38</v>
      </c>
      <c r="C83" s="1" t="s">
        <v>39</v>
      </c>
      <c r="D83" s="13" t="s">
        <v>115</v>
      </c>
    </row>
    <row r="84" spans="1:9">
      <c r="B84" s="13" t="s">
        <v>38</v>
      </c>
      <c r="C84" s="1" t="s">
        <v>41</v>
      </c>
      <c r="D84" s="13" t="s">
        <v>116</v>
      </c>
      <c r="G84" s="31">
        <v>1.637</v>
      </c>
    </row>
    <row r="86" spans="1:9">
      <c r="A86" s="1">
        <v>16</v>
      </c>
      <c r="B86" s="13" t="s">
        <v>117</v>
      </c>
      <c r="D86" s="13" t="s">
        <v>118</v>
      </c>
      <c r="E86" s="1" t="s">
        <v>57</v>
      </c>
      <c r="F86" s="31">
        <v>24.530999999999999</v>
      </c>
      <c r="H86" s="31">
        <f>F86*G86</f>
        <v>0</v>
      </c>
      <c r="I86" s="4">
        <v>0.29804999999999998</v>
      </c>
    </row>
    <row r="87" spans="1:9">
      <c r="B87" s="13" t="s">
        <v>38</v>
      </c>
      <c r="C87" s="1" t="s">
        <v>41</v>
      </c>
      <c r="D87" s="13" t="s">
        <v>119</v>
      </c>
      <c r="G87" s="31">
        <v>24.530999999999999</v>
      </c>
    </row>
    <row r="89" spans="1:9">
      <c r="A89" s="1">
        <v>17</v>
      </c>
      <c r="B89" s="13" t="s">
        <v>120</v>
      </c>
      <c r="D89" s="13" t="s">
        <v>121</v>
      </c>
      <c r="E89" s="1" t="s">
        <v>95</v>
      </c>
      <c r="F89" s="31">
        <v>0.17499999999999999</v>
      </c>
      <c r="H89" s="31">
        <f>F89*G89</f>
        <v>0</v>
      </c>
      <c r="I89" s="4">
        <v>0.18429000000000001</v>
      </c>
    </row>
    <row r="90" spans="1:9">
      <c r="D90" s="13" t="s">
        <v>122</v>
      </c>
    </row>
    <row r="91" spans="1:9">
      <c r="B91" s="13" t="s">
        <v>38</v>
      </c>
      <c r="C91" s="1" t="s">
        <v>39</v>
      </c>
      <c r="D91" s="13" t="s">
        <v>123</v>
      </c>
    </row>
    <row r="92" spans="1:9">
      <c r="B92" s="13" t="s">
        <v>38</v>
      </c>
      <c r="C92" s="1" t="s">
        <v>41</v>
      </c>
      <c r="D92" s="13" t="s">
        <v>124</v>
      </c>
      <c r="G92" s="31">
        <v>0.13700000000000001</v>
      </c>
    </row>
    <row r="93" spans="1:9">
      <c r="B93" s="13" t="s">
        <v>38</v>
      </c>
      <c r="C93" s="1" t="s">
        <v>39</v>
      </c>
      <c r="D93" s="13" t="s">
        <v>125</v>
      </c>
    </row>
    <row r="94" spans="1:9">
      <c r="B94" s="13" t="s">
        <v>38</v>
      </c>
      <c r="C94" s="1" t="s">
        <v>41</v>
      </c>
      <c r="D94" s="13" t="s">
        <v>126</v>
      </c>
      <c r="G94" s="31">
        <v>2.3E-2</v>
      </c>
    </row>
    <row r="95" spans="1:9">
      <c r="B95" s="13" t="s">
        <v>38</v>
      </c>
      <c r="C95" s="1" t="s">
        <v>39</v>
      </c>
      <c r="D95" s="13" t="s">
        <v>127</v>
      </c>
    </row>
    <row r="96" spans="1:9">
      <c r="B96" s="13" t="s">
        <v>38</v>
      </c>
      <c r="C96" s="1" t="s">
        <v>41</v>
      </c>
      <c r="D96" s="13" t="s">
        <v>128</v>
      </c>
      <c r="G96" s="31">
        <v>1.4999999999999999E-2</v>
      </c>
    </row>
    <row r="97" spans="1:9" ht="10.5">
      <c r="A97" s="38" t="s">
        <v>107</v>
      </c>
      <c r="B97" s="39"/>
      <c r="C97" s="40"/>
      <c r="D97" s="39"/>
      <c r="E97" s="40"/>
      <c r="F97" s="69"/>
      <c r="G97" s="69"/>
      <c r="H97" s="70">
        <f>SUM(H77:H96)</f>
        <v>0</v>
      </c>
      <c r="I97" s="41">
        <f>SUM(I77:I96)</f>
        <v>20.929320000000001</v>
      </c>
    </row>
    <row r="98" spans="1:9" ht="10.5">
      <c r="B98" s="34" t="s">
        <v>33</v>
      </c>
    </row>
    <row r="99" spans="1:9" ht="10.5">
      <c r="A99" s="35">
        <v>4</v>
      </c>
      <c r="B99" s="34" t="s">
        <v>129</v>
      </c>
    </row>
    <row r="101" spans="1:9">
      <c r="A101" s="1">
        <v>18</v>
      </c>
      <c r="B101" s="13" t="s">
        <v>130</v>
      </c>
      <c r="D101" s="13" t="s">
        <v>131</v>
      </c>
      <c r="E101" s="1" t="s">
        <v>37</v>
      </c>
      <c r="F101" s="31">
        <v>10.624000000000001</v>
      </c>
      <c r="H101" s="31">
        <f>F101*G101</f>
        <v>0</v>
      </c>
      <c r="I101" s="4">
        <v>20.087540000000001</v>
      </c>
    </row>
    <row r="102" spans="1:9">
      <c r="B102" s="13" t="s">
        <v>38</v>
      </c>
      <c r="C102" s="1" t="s">
        <v>41</v>
      </c>
      <c r="D102" s="13" t="s">
        <v>132</v>
      </c>
      <c r="G102" s="31">
        <v>10.624000000000001</v>
      </c>
    </row>
    <row r="104" spans="1:9">
      <c r="A104" s="1">
        <v>19</v>
      </c>
      <c r="B104" s="13" t="s">
        <v>133</v>
      </c>
      <c r="D104" s="13" t="s">
        <v>134</v>
      </c>
      <c r="E104" s="1" t="s">
        <v>135</v>
      </c>
      <c r="F104" s="31">
        <v>1</v>
      </c>
      <c r="H104" s="31">
        <f>F104*G104</f>
        <v>0</v>
      </c>
      <c r="I104" s="4">
        <v>6.6E-3</v>
      </c>
    </row>
    <row r="106" spans="1:9">
      <c r="A106" s="1">
        <v>20</v>
      </c>
      <c r="B106" s="13" t="s">
        <v>136</v>
      </c>
      <c r="D106" s="13" t="s">
        <v>137</v>
      </c>
      <c r="E106" s="1" t="s">
        <v>138</v>
      </c>
      <c r="F106" s="31">
        <v>1.01</v>
      </c>
      <c r="H106" s="31">
        <f>F106*G106</f>
        <v>0</v>
      </c>
      <c r="I106" s="4">
        <v>4.0399999999999998E-2</v>
      </c>
    </row>
    <row r="108" spans="1:9">
      <c r="A108" s="1">
        <v>21</v>
      </c>
      <c r="B108" s="13" t="s">
        <v>139</v>
      </c>
      <c r="D108" s="13" t="s">
        <v>140</v>
      </c>
      <c r="E108" s="1" t="s">
        <v>37</v>
      </c>
      <c r="F108" s="31">
        <v>0.41499999999999998</v>
      </c>
      <c r="H108" s="31">
        <f>F108*G108</f>
        <v>0</v>
      </c>
      <c r="I108" s="4">
        <v>1.0341800000000001</v>
      </c>
    </row>
    <row r="109" spans="1:9">
      <c r="B109" s="13" t="s">
        <v>38</v>
      </c>
      <c r="C109" s="1" t="s">
        <v>41</v>
      </c>
      <c r="D109" s="13" t="s">
        <v>141</v>
      </c>
      <c r="G109" s="31">
        <v>0.41499999999999998</v>
      </c>
    </row>
    <row r="111" spans="1:9">
      <c r="A111" s="1">
        <v>22</v>
      </c>
      <c r="B111" s="13" t="s">
        <v>142</v>
      </c>
      <c r="D111" s="13" t="s">
        <v>143</v>
      </c>
      <c r="E111" s="1" t="s">
        <v>37</v>
      </c>
      <c r="F111" s="31">
        <v>0.314</v>
      </c>
      <c r="H111" s="31">
        <f>F111*G111</f>
        <v>0</v>
      </c>
      <c r="I111" s="4">
        <v>0.59345999999999999</v>
      </c>
    </row>
    <row r="112" spans="1:9">
      <c r="B112" s="13" t="s">
        <v>38</v>
      </c>
      <c r="C112" s="1" t="s">
        <v>41</v>
      </c>
      <c r="D112" s="13" t="s">
        <v>144</v>
      </c>
      <c r="G112" s="31">
        <v>0.314</v>
      </c>
    </row>
    <row r="113" spans="1:9" ht="10.5">
      <c r="A113" s="38" t="s">
        <v>107</v>
      </c>
      <c r="B113" s="39"/>
      <c r="C113" s="40"/>
      <c r="D113" s="39"/>
      <c r="E113" s="40"/>
      <c r="F113" s="69"/>
      <c r="G113" s="69"/>
      <c r="H113" s="70">
        <f>SUM(H100:H112)</f>
        <v>0</v>
      </c>
      <c r="I113" s="41">
        <f>SUM(I100:I112)</f>
        <v>21.762180000000001</v>
      </c>
    </row>
    <row r="114" spans="1:9" ht="10.5">
      <c r="B114" s="34" t="s">
        <v>33</v>
      </c>
    </row>
    <row r="115" spans="1:9" ht="10.5">
      <c r="A115" s="35">
        <v>8</v>
      </c>
      <c r="B115" s="34" t="s">
        <v>145</v>
      </c>
    </row>
    <row r="117" spans="1:9">
      <c r="A117" s="1">
        <v>23</v>
      </c>
      <c r="B117" s="13" t="s">
        <v>146</v>
      </c>
      <c r="D117" s="13" t="s">
        <v>147</v>
      </c>
      <c r="E117" s="1" t="s">
        <v>148</v>
      </c>
      <c r="F117" s="31">
        <v>10.3</v>
      </c>
      <c r="H117" s="31">
        <f>F117*G117</f>
        <v>0</v>
      </c>
      <c r="I117" s="4">
        <v>0</v>
      </c>
    </row>
    <row r="119" spans="1:9">
      <c r="A119" s="1">
        <v>24</v>
      </c>
      <c r="B119" s="13" t="s">
        <v>149</v>
      </c>
      <c r="D119" s="13" t="s">
        <v>150</v>
      </c>
      <c r="E119" s="1" t="s">
        <v>148</v>
      </c>
      <c r="F119" s="31">
        <v>10.3</v>
      </c>
      <c r="H119" s="31">
        <f>F119*G119</f>
        <v>0</v>
      </c>
      <c r="I119" s="4">
        <v>0</v>
      </c>
    </row>
    <row r="121" spans="1:9">
      <c r="A121" s="1">
        <v>25</v>
      </c>
      <c r="B121" s="13" t="s">
        <v>151</v>
      </c>
      <c r="D121" s="13" t="s">
        <v>152</v>
      </c>
      <c r="E121" s="1" t="s">
        <v>135</v>
      </c>
      <c r="F121" s="31">
        <v>5</v>
      </c>
      <c r="H121" s="31">
        <f>F121*G121</f>
        <v>0</v>
      </c>
      <c r="I121" s="4">
        <v>0.1071</v>
      </c>
    </row>
    <row r="122" spans="1:9">
      <c r="B122" s="13" t="s">
        <v>38</v>
      </c>
      <c r="C122" s="1" t="s">
        <v>39</v>
      </c>
      <c r="D122" s="13" t="s">
        <v>153</v>
      </c>
    </row>
    <row r="123" spans="1:9">
      <c r="B123" s="13" t="s">
        <v>38</v>
      </c>
      <c r="C123" s="1" t="s">
        <v>41</v>
      </c>
      <c r="D123" s="13" t="s">
        <v>154</v>
      </c>
      <c r="G123" s="31">
        <v>2</v>
      </c>
    </row>
    <row r="124" spans="1:9">
      <c r="B124" s="13" t="s">
        <v>38</v>
      </c>
      <c r="C124" s="1" t="s">
        <v>39</v>
      </c>
      <c r="D124" s="13" t="s">
        <v>86</v>
      </c>
    </row>
    <row r="125" spans="1:9">
      <c r="B125" s="13" t="s">
        <v>38</v>
      </c>
      <c r="C125" s="1" t="s">
        <v>41</v>
      </c>
      <c r="D125" s="13" t="s">
        <v>155</v>
      </c>
      <c r="G125" s="31">
        <v>3</v>
      </c>
    </row>
    <row r="127" spans="1:9">
      <c r="A127" s="1">
        <v>26</v>
      </c>
      <c r="B127" s="13" t="s">
        <v>156</v>
      </c>
      <c r="D127" s="13" t="s">
        <v>157</v>
      </c>
      <c r="E127" s="1" t="s">
        <v>138</v>
      </c>
      <c r="F127" s="31">
        <v>5.05</v>
      </c>
      <c r="H127" s="31">
        <f>F127*G127</f>
        <v>0</v>
      </c>
      <c r="I127" s="4">
        <v>2.4997500000000001</v>
      </c>
    </row>
    <row r="128" spans="1:9">
      <c r="B128" s="13" t="s">
        <v>38</v>
      </c>
      <c r="C128" s="1" t="s">
        <v>41</v>
      </c>
      <c r="D128" s="13" t="s">
        <v>158</v>
      </c>
      <c r="G128" s="31">
        <v>5.05</v>
      </c>
    </row>
    <row r="130" spans="1:9">
      <c r="A130" s="1">
        <v>27</v>
      </c>
      <c r="B130" s="13" t="s">
        <v>159</v>
      </c>
      <c r="D130" s="13" t="s">
        <v>160</v>
      </c>
      <c r="E130" s="1" t="s">
        <v>135</v>
      </c>
      <c r="F130" s="31">
        <v>2</v>
      </c>
      <c r="H130" s="31">
        <f>F130*G130</f>
        <v>0</v>
      </c>
      <c r="I130" s="4">
        <v>7.8060000000000004E-2</v>
      </c>
    </row>
    <row r="131" spans="1:9">
      <c r="B131" s="13" t="s">
        <v>38</v>
      </c>
      <c r="C131" s="1" t="s">
        <v>39</v>
      </c>
      <c r="D131" s="13" t="s">
        <v>161</v>
      </c>
    </row>
    <row r="132" spans="1:9">
      <c r="B132" s="13" t="s">
        <v>38</v>
      </c>
      <c r="C132" s="1" t="s">
        <v>41</v>
      </c>
      <c r="D132" s="13" t="s">
        <v>154</v>
      </c>
      <c r="G132" s="31">
        <v>2</v>
      </c>
    </row>
    <row r="134" spans="1:9">
      <c r="A134" s="1">
        <v>28</v>
      </c>
      <c r="B134" s="13" t="s">
        <v>162</v>
      </c>
      <c r="D134" s="13" t="s">
        <v>163</v>
      </c>
      <c r="E134" s="1" t="s">
        <v>138</v>
      </c>
      <c r="F134" s="31">
        <v>2.02</v>
      </c>
      <c r="H134" s="31">
        <f>F134*G134</f>
        <v>0</v>
      </c>
      <c r="I134" s="4">
        <v>0.93930000000000002</v>
      </c>
    </row>
    <row r="136" spans="1:9">
      <c r="A136" s="1">
        <v>29</v>
      </c>
      <c r="B136" s="13" t="s">
        <v>164</v>
      </c>
      <c r="D136" s="13" t="s">
        <v>165</v>
      </c>
      <c r="E136" s="1" t="s">
        <v>135</v>
      </c>
      <c r="F136" s="31">
        <v>1</v>
      </c>
      <c r="H136" s="31">
        <f>F136*G136</f>
        <v>0</v>
      </c>
      <c r="I136" s="4">
        <v>4.6800000000000001E-3</v>
      </c>
    </row>
    <row r="138" spans="1:9">
      <c r="A138" s="1">
        <v>30</v>
      </c>
      <c r="B138" s="13" t="s">
        <v>166</v>
      </c>
      <c r="D138" s="13" t="s">
        <v>167</v>
      </c>
      <c r="E138" s="1" t="s">
        <v>138</v>
      </c>
      <c r="F138" s="31">
        <v>1</v>
      </c>
      <c r="H138" s="31">
        <f>F138*G138</f>
        <v>0</v>
      </c>
      <c r="I138" s="4">
        <v>5.3999999999999999E-2</v>
      </c>
    </row>
    <row r="140" spans="1:9">
      <c r="A140" s="1">
        <v>31</v>
      </c>
      <c r="B140" s="13" t="s">
        <v>168</v>
      </c>
      <c r="D140" s="13" t="s">
        <v>169</v>
      </c>
      <c r="E140" s="1" t="s">
        <v>135</v>
      </c>
      <c r="F140" s="31">
        <v>5</v>
      </c>
      <c r="H140" s="31">
        <f>F140*G140</f>
        <v>0</v>
      </c>
      <c r="I140" s="4">
        <v>3.5099999999999999E-2</v>
      </c>
    </row>
    <row r="141" spans="1:9">
      <c r="B141" s="13" t="s">
        <v>38</v>
      </c>
      <c r="C141" s="1" t="s">
        <v>39</v>
      </c>
      <c r="D141" s="13" t="s">
        <v>170</v>
      </c>
    </row>
    <row r="142" spans="1:9">
      <c r="B142" s="13" t="s">
        <v>38</v>
      </c>
      <c r="C142" s="1" t="s">
        <v>41</v>
      </c>
      <c r="D142" s="13" t="s">
        <v>171</v>
      </c>
      <c r="G142" s="31">
        <v>5</v>
      </c>
    </row>
    <row r="144" spans="1:9">
      <c r="A144" s="1">
        <v>32</v>
      </c>
      <c r="B144" s="13" t="s">
        <v>172</v>
      </c>
      <c r="D144" s="13" t="s">
        <v>173</v>
      </c>
      <c r="E144" s="1" t="s">
        <v>138</v>
      </c>
      <c r="F144" s="31">
        <v>2</v>
      </c>
      <c r="H144" s="31">
        <f>F144*G144</f>
        <v>0</v>
      </c>
      <c r="I144" s="4">
        <v>0.192</v>
      </c>
    </row>
    <row r="145" spans="1:9">
      <c r="D145" s="13" t="s">
        <v>174</v>
      </c>
    </row>
    <row r="147" spans="1:9">
      <c r="A147" s="1">
        <v>33</v>
      </c>
      <c r="B147" s="13" t="s">
        <v>175</v>
      </c>
      <c r="D147" s="13" t="s">
        <v>176</v>
      </c>
      <c r="E147" s="1" t="s">
        <v>177</v>
      </c>
      <c r="F147" s="31">
        <v>3</v>
      </c>
      <c r="H147" s="31">
        <f>F147*G147</f>
        <v>0</v>
      </c>
      <c r="I147" s="4">
        <v>0.255</v>
      </c>
    </row>
    <row r="149" spans="1:9">
      <c r="A149" s="1">
        <v>34</v>
      </c>
      <c r="B149" s="13" t="s">
        <v>178</v>
      </c>
      <c r="D149" s="13" t="s">
        <v>179</v>
      </c>
      <c r="E149" s="1" t="s">
        <v>148</v>
      </c>
      <c r="F149" s="31">
        <v>10.3</v>
      </c>
      <c r="H149" s="31">
        <f>F149*G149</f>
        <v>0</v>
      </c>
      <c r="I149" s="4">
        <v>0</v>
      </c>
    </row>
    <row r="151" spans="1:9">
      <c r="A151" s="1">
        <v>35</v>
      </c>
      <c r="B151" s="13" t="s">
        <v>180</v>
      </c>
      <c r="D151" s="13" t="s">
        <v>181</v>
      </c>
      <c r="E151" s="1" t="s">
        <v>148</v>
      </c>
      <c r="F151" s="31">
        <v>10.455</v>
      </c>
      <c r="H151" s="31">
        <f>F151*G151</f>
        <v>0</v>
      </c>
      <c r="I151" s="4">
        <v>8.3599999999999994E-3</v>
      </c>
    </row>
    <row r="152" spans="1:9">
      <c r="B152" s="13" t="s">
        <v>38</v>
      </c>
      <c r="C152" s="1" t="s">
        <v>41</v>
      </c>
      <c r="D152" s="13" t="s">
        <v>182</v>
      </c>
      <c r="G152" s="31">
        <v>10.455</v>
      </c>
    </row>
    <row r="154" spans="1:9">
      <c r="A154" s="1">
        <v>36</v>
      </c>
      <c r="B154" s="13" t="s">
        <v>183</v>
      </c>
      <c r="D154" s="13" t="s">
        <v>184</v>
      </c>
      <c r="E154" s="1" t="s">
        <v>135</v>
      </c>
      <c r="F154" s="31">
        <v>1</v>
      </c>
      <c r="H154" s="31">
        <f>F154*G154</f>
        <v>0</v>
      </c>
      <c r="I154" s="4">
        <v>0</v>
      </c>
    </row>
    <row r="155" spans="1:9">
      <c r="D155" s="13" t="s">
        <v>185</v>
      </c>
    </row>
    <row r="157" spans="1:9">
      <c r="A157" s="1">
        <v>37</v>
      </c>
      <c r="B157" s="13" t="s">
        <v>186</v>
      </c>
      <c r="D157" s="13" t="s">
        <v>187</v>
      </c>
      <c r="E157" s="1" t="s">
        <v>138</v>
      </c>
      <c r="F157" s="31">
        <v>1.0149999999999999</v>
      </c>
      <c r="H157" s="31">
        <f>F157*G157</f>
        <v>0</v>
      </c>
      <c r="I157" s="4">
        <v>0</v>
      </c>
    </row>
    <row r="158" spans="1:9">
      <c r="B158" s="13" t="s">
        <v>38</v>
      </c>
      <c r="C158" s="1" t="s">
        <v>41</v>
      </c>
      <c r="D158" s="13" t="s">
        <v>188</v>
      </c>
      <c r="G158" s="31">
        <v>1.0149999999999999</v>
      </c>
    </row>
    <row r="160" spans="1:9">
      <c r="A160" s="1">
        <v>38</v>
      </c>
      <c r="B160" s="13" t="s">
        <v>189</v>
      </c>
      <c r="D160" s="13" t="s">
        <v>319</v>
      </c>
      <c r="E160" s="1" t="s">
        <v>138</v>
      </c>
      <c r="F160" s="31">
        <v>1</v>
      </c>
      <c r="H160" s="31">
        <f>F160*G160</f>
        <v>0</v>
      </c>
      <c r="I160" s="4">
        <v>0.02</v>
      </c>
    </row>
    <row r="162" spans="1:9">
      <c r="A162" s="1">
        <v>39</v>
      </c>
      <c r="B162" s="13" t="s">
        <v>190</v>
      </c>
      <c r="D162" s="13" t="s">
        <v>320</v>
      </c>
      <c r="E162" s="1" t="s">
        <v>138</v>
      </c>
      <c r="F162" s="31">
        <v>1</v>
      </c>
      <c r="H162" s="31">
        <f>F162*G162</f>
        <v>0</v>
      </c>
      <c r="I162" s="4">
        <v>0.02</v>
      </c>
    </row>
    <row r="164" spans="1:9">
      <c r="A164" s="1">
        <v>40</v>
      </c>
      <c r="B164" s="13" t="s">
        <v>191</v>
      </c>
      <c r="D164" s="13" t="s">
        <v>321</v>
      </c>
      <c r="E164" s="1" t="s">
        <v>138</v>
      </c>
      <c r="F164" s="31">
        <v>1</v>
      </c>
      <c r="H164" s="31">
        <f>F164*G164</f>
        <v>0</v>
      </c>
      <c r="I164" s="4">
        <v>0.02</v>
      </c>
    </row>
    <row r="166" spans="1:9">
      <c r="A166" s="1">
        <v>41</v>
      </c>
      <c r="B166" s="13" t="s">
        <v>192</v>
      </c>
      <c r="D166" s="13" t="s">
        <v>322</v>
      </c>
      <c r="E166" s="1" t="s">
        <v>138</v>
      </c>
      <c r="F166" s="31">
        <v>3</v>
      </c>
      <c r="H166" s="31">
        <f>F166*G166</f>
        <v>0</v>
      </c>
      <c r="I166" s="4">
        <v>1.8749999999999999E-2</v>
      </c>
    </row>
    <row r="168" spans="1:9">
      <c r="A168" s="1">
        <v>42</v>
      </c>
      <c r="B168" s="13" t="s">
        <v>193</v>
      </c>
      <c r="D168" s="13" t="s">
        <v>323</v>
      </c>
      <c r="E168" s="1" t="s">
        <v>138</v>
      </c>
      <c r="F168" s="31">
        <v>3</v>
      </c>
      <c r="H168" s="31">
        <f>F168*G168</f>
        <v>0</v>
      </c>
      <c r="I168" s="4">
        <v>1.7999999999999999E-2</v>
      </c>
    </row>
    <row r="170" spans="1:9">
      <c r="A170" s="1">
        <v>43</v>
      </c>
      <c r="B170" s="13" t="s">
        <v>194</v>
      </c>
      <c r="D170" s="13" t="s">
        <v>195</v>
      </c>
      <c r="E170" s="1" t="s">
        <v>138</v>
      </c>
      <c r="F170" s="31">
        <v>1</v>
      </c>
      <c r="H170" s="31">
        <f>F170*G170</f>
        <v>0</v>
      </c>
      <c r="I170" s="4">
        <v>0</v>
      </c>
    </row>
    <row r="172" spans="1:9">
      <c r="A172" s="1">
        <v>44</v>
      </c>
      <c r="B172" s="13" t="s">
        <v>196</v>
      </c>
      <c r="D172" s="13" t="s">
        <v>197</v>
      </c>
      <c r="E172" s="1" t="s">
        <v>198</v>
      </c>
      <c r="F172" s="31">
        <v>3</v>
      </c>
      <c r="H172" s="31">
        <f>F172*G172</f>
        <v>0</v>
      </c>
      <c r="I172" s="4">
        <v>0</v>
      </c>
    </row>
    <row r="174" spans="1:9">
      <c r="A174" s="1">
        <v>45</v>
      </c>
      <c r="B174" s="13" t="s">
        <v>199</v>
      </c>
      <c r="D174" s="13" t="s">
        <v>200</v>
      </c>
      <c r="E174" s="1" t="s">
        <v>138</v>
      </c>
      <c r="F174" s="31">
        <v>1</v>
      </c>
      <c r="H174" s="31">
        <f>F174*G174</f>
        <v>0</v>
      </c>
      <c r="I174" s="4">
        <v>0.01</v>
      </c>
    </row>
    <row r="176" spans="1:9">
      <c r="A176" s="1">
        <v>46</v>
      </c>
      <c r="B176" s="13" t="s">
        <v>201</v>
      </c>
      <c r="D176" s="13" t="s">
        <v>324</v>
      </c>
      <c r="E176" s="1" t="s">
        <v>138</v>
      </c>
      <c r="F176" s="31">
        <v>1</v>
      </c>
      <c r="H176" s="31">
        <f>F176*G176</f>
        <v>0</v>
      </c>
      <c r="I176" s="4">
        <v>5.0000000000000001E-3</v>
      </c>
    </row>
    <row r="178" spans="1:9">
      <c r="A178" s="1">
        <v>47</v>
      </c>
      <c r="B178" s="13" t="s">
        <v>202</v>
      </c>
      <c r="D178" s="13" t="s">
        <v>203</v>
      </c>
      <c r="E178" s="1" t="s">
        <v>138</v>
      </c>
      <c r="F178" s="31">
        <v>1</v>
      </c>
      <c r="H178" s="31">
        <f>F178*G178</f>
        <v>0</v>
      </c>
      <c r="I178" s="4">
        <v>5.0000000000000001E-3</v>
      </c>
    </row>
    <row r="180" spans="1:9">
      <c r="A180" s="1">
        <v>48</v>
      </c>
      <c r="B180" s="13" t="s">
        <v>196</v>
      </c>
      <c r="D180" s="13" t="s">
        <v>197</v>
      </c>
      <c r="E180" s="1" t="s">
        <v>198</v>
      </c>
      <c r="F180" s="31">
        <v>1</v>
      </c>
      <c r="H180" s="31">
        <f>F180*G180</f>
        <v>0</v>
      </c>
      <c r="I180" s="4">
        <v>0</v>
      </c>
    </row>
    <row r="182" spans="1:9">
      <c r="A182" s="1">
        <v>49</v>
      </c>
      <c r="B182" s="13" t="s">
        <v>204</v>
      </c>
      <c r="D182" s="13" t="s">
        <v>205</v>
      </c>
      <c r="E182" s="1" t="s">
        <v>138</v>
      </c>
      <c r="F182" s="31">
        <v>1</v>
      </c>
      <c r="H182" s="31">
        <f>F182*G182</f>
        <v>0</v>
      </c>
      <c r="I182" s="4">
        <v>0.33</v>
      </c>
    </row>
    <row r="184" spans="1:9">
      <c r="A184" s="1">
        <v>50</v>
      </c>
      <c r="B184" s="13" t="s">
        <v>196</v>
      </c>
      <c r="D184" s="13" t="s">
        <v>206</v>
      </c>
      <c r="E184" s="1" t="s">
        <v>198</v>
      </c>
      <c r="F184" s="31">
        <v>1</v>
      </c>
      <c r="H184" s="31">
        <f>F184*G184</f>
        <v>0</v>
      </c>
      <c r="I184" s="4">
        <v>0</v>
      </c>
    </row>
    <row r="186" spans="1:9">
      <c r="A186" s="1">
        <v>51</v>
      </c>
      <c r="B186" s="13" t="s">
        <v>207</v>
      </c>
      <c r="D186" s="13" t="s">
        <v>208</v>
      </c>
      <c r="E186" s="1" t="s">
        <v>148</v>
      </c>
      <c r="F186" s="31">
        <v>36</v>
      </c>
      <c r="H186" s="31">
        <f>F186*G186</f>
        <v>0</v>
      </c>
      <c r="I186" s="4">
        <v>0</v>
      </c>
    </row>
    <row r="187" spans="1:9">
      <c r="B187" s="13" t="s">
        <v>38</v>
      </c>
      <c r="C187" s="1" t="s">
        <v>41</v>
      </c>
      <c r="D187" s="13" t="s">
        <v>209</v>
      </c>
      <c r="G187" s="31">
        <v>30</v>
      </c>
    </row>
    <row r="188" spans="1:9">
      <c r="B188" s="13" t="s">
        <v>38</v>
      </c>
      <c r="C188" s="1" t="s">
        <v>39</v>
      </c>
      <c r="D188" s="13" t="s">
        <v>210</v>
      </c>
    </row>
    <row r="189" spans="1:9">
      <c r="B189" s="13" t="s">
        <v>38</v>
      </c>
      <c r="C189" s="1" t="s">
        <v>41</v>
      </c>
      <c r="D189" s="13" t="s">
        <v>211</v>
      </c>
      <c r="G189" s="31">
        <v>6</v>
      </c>
    </row>
    <row r="191" spans="1:9">
      <c r="A191" s="1">
        <v>52</v>
      </c>
      <c r="B191" s="13" t="s">
        <v>212</v>
      </c>
      <c r="D191" s="13" t="s">
        <v>213</v>
      </c>
      <c r="E191" s="1" t="s">
        <v>148</v>
      </c>
      <c r="F191" s="31">
        <v>39.347999999999999</v>
      </c>
      <c r="H191" s="31">
        <f>F191*G191</f>
        <v>0</v>
      </c>
      <c r="I191" s="4">
        <v>9.8369999999999999E-2</v>
      </c>
    </row>
    <row r="192" spans="1:9">
      <c r="B192" s="13" t="s">
        <v>38</v>
      </c>
      <c r="C192" s="1" t="s">
        <v>41</v>
      </c>
      <c r="D192" s="13" t="s">
        <v>214</v>
      </c>
      <c r="G192" s="31">
        <v>39.347999999999999</v>
      </c>
    </row>
    <row r="194" spans="1:9">
      <c r="A194" s="1">
        <v>53</v>
      </c>
      <c r="B194" s="13" t="s">
        <v>215</v>
      </c>
      <c r="D194" s="13" t="s">
        <v>216</v>
      </c>
      <c r="E194" s="1" t="s">
        <v>148</v>
      </c>
      <c r="F194" s="31">
        <v>69.5</v>
      </c>
      <c r="H194" s="31">
        <f>F194*G194</f>
        <v>0</v>
      </c>
      <c r="I194" s="4">
        <v>0</v>
      </c>
    </row>
    <row r="195" spans="1:9">
      <c r="B195" s="13" t="s">
        <v>38</v>
      </c>
      <c r="C195" s="1" t="s">
        <v>41</v>
      </c>
      <c r="D195" s="13" t="s">
        <v>217</v>
      </c>
      <c r="G195" s="31">
        <v>69.5</v>
      </c>
    </row>
    <row r="197" spans="1:9">
      <c r="A197" s="1">
        <v>54</v>
      </c>
      <c r="B197" s="13" t="s">
        <v>218</v>
      </c>
      <c r="D197" s="13" t="s">
        <v>219</v>
      </c>
      <c r="E197" s="1" t="s">
        <v>148</v>
      </c>
      <c r="F197" s="31">
        <v>75.963999999999999</v>
      </c>
      <c r="H197" s="31">
        <f>F197*G197</f>
        <v>0</v>
      </c>
      <c r="I197" s="4">
        <v>0.26587</v>
      </c>
    </row>
    <row r="198" spans="1:9">
      <c r="B198" s="13" t="s">
        <v>38</v>
      </c>
      <c r="C198" s="1" t="s">
        <v>41</v>
      </c>
      <c r="D198" s="13" t="s">
        <v>220</v>
      </c>
      <c r="G198" s="31">
        <v>75.963999999999999</v>
      </c>
    </row>
    <row r="200" spans="1:9">
      <c r="A200" s="1">
        <v>55</v>
      </c>
      <c r="B200" s="13" t="s">
        <v>221</v>
      </c>
      <c r="D200" s="13" t="s">
        <v>222</v>
      </c>
      <c r="E200" s="1" t="s">
        <v>135</v>
      </c>
      <c r="F200" s="31">
        <v>3</v>
      </c>
      <c r="H200" s="31">
        <f>F200*G200</f>
        <v>0</v>
      </c>
      <c r="I200" s="4">
        <v>9.0000000000000006E-5</v>
      </c>
    </row>
    <row r="201" spans="1:9">
      <c r="B201" s="13" t="s">
        <v>38</v>
      </c>
      <c r="C201" s="1" t="s">
        <v>41</v>
      </c>
      <c r="D201" s="13" t="s">
        <v>223</v>
      </c>
      <c r="G201" s="31">
        <v>3</v>
      </c>
    </row>
    <row r="203" spans="1:9">
      <c r="A203" s="1">
        <v>56</v>
      </c>
      <c r="B203" s="13" t="s">
        <v>224</v>
      </c>
      <c r="D203" s="13" t="s">
        <v>225</v>
      </c>
      <c r="E203" s="1" t="s">
        <v>138</v>
      </c>
      <c r="F203" s="31">
        <v>3.0449999999999999</v>
      </c>
      <c r="H203" s="31">
        <f>F203*G203</f>
        <v>0</v>
      </c>
      <c r="I203" s="4">
        <v>7.6099999999999996E-3</v>
      </c>
    </row>
    <row r="204" spans="1:9">
      <c r="B204" s="13" t="s">
        <v>38</v>
      </c>
      <c r="C204" s="1" t="s">
        <v>41</v>
      </c>
      <c r="D204" s="13" t="s">
        <v>226</v>
      </c>
      <c r="G204" s="31">
        <v>3.0449999999999999</v>
      </c>
    </row>
    <row r="206" spans="1:9">
      <c r="A206" s="1">
        <v>57</v>
      </c>
      <c r="B206" s="13" t="s">
        <v>227</v>
      </c>
      <c r="D206" s="13" t="s">
        <v>228</v>
      </c>
      <c r="E206" s="1" t="s">
        <v>135</v>
      </c>
      <c r="F206" s="31">
        <v>12</v>
      </c>
      <c r="H206" s="31">
        <f>F206*G206</f>
        <v>0</v>
      </c>
      <c r="I206" s="4">
        <v>1.2E-4</v>
      </c>
    </row>
    <row r="207" spans="1:9">
      <c r="B207" s="13" t="s">
        <v>38</v>
      </c>
      <c r="C207" s="1" t="s">
        <v>41</v>
      </c>
      <c r="D207" s="13" t="s">
        <v>229</v>
      </c>
      <c r="G207" s="31">
        <v>12</v>
      </c>
    </row>
    <row r="209" spans="1:9">
      <c r="A209" s="1">
        <v>58</v>
      </c>
      <c r="B209" s="13" t="s">
        <v>230</v>
      </c>
      <c r="D209" s="13" t="s">
        <v>231</v>
      </c>
      <c r="E209" s="1" t="s">
        <v>138</v>
      </c>
      <c r="F209" s="31">
        <v>6.09</v>
      </c>
      <c r="H209" s="31">
        <f>F209*G209</f>
        <v>0</v>
      </c>
      <c r="I209" s="4">
        <v>4.5700000000000003E-3</v>
      </c>
    </row>
    <row r="210" spans="1:9">
      <c r="B210" s="13" t="s">
        <v>38</v>
      </c>
      <c r="C210" s="1" t="s">
        <v>39</v>
      </c>
      <c r="D210" s="13" t="s">
        <v>210</v>
      </c>
    </row>
    <row r="211" spans="1:9">
      <c r="B211" s="13" t="s">
        <v>38</v>
      </c>
      <c r="C211" s="1" t="s">
        <v>41</v>
      </c>
      <c r="D211" s="13" t="s">
        <v>232</v>
      </c>
      <c r="G211" s="31">
        <v>6.09</v>
      </c>
    </row>
    <row r="213" spans="1:9">
      <c r="A213" s="1">
        <v>59</v>
      </c>
      <c r="B213" s="13" t="s">
        <v>233</v>
      </c>
      <c r="D213" s="13" t="s">
        <v>234</v>
      </c>
      <c r="E213" s="1" t="s">
        <v>138</v>
      </c>
      <c r="F213" s="31">
        <v>1.0149999999999999</v>
      </c>
      <c r="H213" s="31">
        <f>F213*G213</f>
        <v>0</v>
      </c>
      <c r="I213" s="4">
        <v>9.3000000000000005E-4</v>
      </c>
    </row>
    <row r="214" spans="1:9">
      <c r="B214" s="13" t="s">
        <v>38</v>
      </c>
      <c r="C214" s="1" t="s">
        <v>41</v>
      </c>
      <c r="D214" s="13" t="s">
        <v>188</v>
      </c>
      <c r="G214" s="31">
        <v>1.0149999999999999</v>
      </c>
    </row>
    <row r="216" spans="1:9">
      <c r="A216" s="1">
        <v>60</v>
      </c>
      <c r="B216" s="13" t="s">
        <v>235</v>
      </c>
      <c r="D216" s="13" t="s">
        <v>236</v>
      </c>
      <c r="E216" s="1" t="s">
        <v>138</v>
      </c>
      <c r="F216" s="31">
        <v>3.0449999999999999</v>
      </c>
      <c r="H216" s="31">
        <f>F216*G216</f>
        <v>0</v>
      </c>
      <c r="I216" s="4">
        <v>2.2799999999999999E-3</v>
      </c>
    </row>
    <row r="217" spans="1:9">
      <c r="B217" s="13" t="s">
        <v>38</v>
      </c>
      <c r="C217" s="1" t="s">
        <v>41</v>
      </c>
      <c r="D217" s="13" t="s">
        <v>226</v>
      </c>
      <c r="G217" s="31">
        <v>3.0449999999999999</v>
      </c>
    </row>
    <row r="219" spans="1:9">
      <c r="A219" s="1">
        <v>61</v>
      </c>
      <c r="B219" s="13" t="s">
        <v>237</v>
      </c>
      <c r="D219" s="13" t="s">
        <v>238</v>
      </c>
      <c r="E219" s="1" t="s">
        <v>138</v>
      </c>
      <c r="F219" s="31">
        <v>2.0299999999999998</v>
      </c>
      <c r="H219" s="31">
        <f>F219*G219</f>
        <v>0</v>
      </c>
      <c r="I219" s="4">
        <v>0</v>
      </c>
    </row>
    <row r="220" spans="1:9">
      <c r="B220" s="13" t="s">
        <v>38</v>
      </c>
      <c r="C220" s="1" t="s">
        <v>41</v>
      </c>
      <c r="D220" s="13" t="s">
        <v>239</v>
      </c>
      <c r="G220" s="31">
        <v>2.0299999999999998</v>
      </c>
    </row>
    <row r="222" spans="1:9">
      <c r="A222" s="1">
        <v>62</v>
      </c>
      <c r="B222" s="13" t="s">
        <v>240</v>
      </c>
      <c r="D222" s="13" t="s">
        <v>241</v>
      </c>
      <c r="E222" s="1" t="s">
        <v>138</v>
      </c>
      <c r="F222" s="31">
        <v>1</v>
      </c>
      <c r="H222" s="31">
        <f>F222*G222</f>
        <v>0</v>
      </c>
      <c r="I222" s="4">
        <v>1.2E-4</v>
      </c>
    </row>
    <row r="224" spans="1:9">
      <c r="A224" s="1">
        <v>63</v>
      </c>
      <c r="B224" s="13" t="s">
        <v>242</v>
      </c>
      <c r="D224" s="13" t="s">
        <v>243</v>
      </c>
      <c r="E224" s="1" t="s">
        <v>138</v>
      </c>
      <c r="F224" s="31">
        <v>1.0149999999999999</v>
      </c>
      <c r="H224" s="31">
        <f>F224*G224</f>
        <v>0</v>
      </c>
      <c r="I224" s="4">
        <v>1.83E-3</v>
      </c>
    </row>
    <row r="226" spans="1:9">
      <c r="A226" s="1">
        <v>64</v>
      </c>
      <c r="B226" s="13" t="s">
        <v>244</v>
      </c>
      <c r="D226" s="13" t="s">
        <v>245</v>
      </c>
      <c r="E226" s="1" t="s">
        <v>135</v>
      </c>
      <c r="F226" s="31">
        <v>1</v>
      </c>
      <c r="H226" s="31">
        <f>F226*G226</f>
        <v>0</v>
      </c>
      <c r="I226" s="4">
        <v>2.7899999999999999E-3</v>
      </c>
    </row>
    <row r="228" spans="1:9">
      <c r="A228" s="1">
        <v>65</v>
      </c>
      <c r="B228" s="13" t="s">
        <v>246</v>
      </c>
      <c r="D228" s="13" t="s">
        <v>247</v>
      </c>
      <c r="E228" s="1" t="s">
        <v>138</v>
      </c>
      <c r="F228" s="31">
        <v>1</v>
      </c>
      <c r="H228" s="31">
        <f>F228*G228</f>
        <v>0</v>
      </c>
      <c r="I228" s="4">
        <v>6.2500000000000003E-3</v>
      </c>
    </row>
    <row r="229" spans="1:9">
      <c r="D229" s="13" t="s">
        <v>248</v>
      </c>
    </row>
    <row r="230" spans="1:9" ht="10.5">
      <c r="A230" s="38" t="s">
        <v>107</v>
      </c>
      <c r="B230" s="39"/>
      <c r="C230" s="40"/>
      <c r="D230" s="39"/>
      <c r="E230" s="40"/>
      <c r="F230" s="69"/>
      <c r="G230" s="69"/>
      <c r="H230" s="70">
        <f>SUM(H116:H229)</f>
        <v>0</v>
      </c>
      <c r="I230" s="41">
        <f>SUM(I116:I229)</f>
        <v>5.0109299999999966</v>
      </c>
    </row>
    <row r="231" spans="1:9" ht="10.5">
      <c r="B231" s="34" t="s">
        <v>33</v>
      </c>
    </row>
    <row r="232" spans="1:9" ht="10.5">
      <c r="A232" s="35">
        <v>99</v>
      </c>
      <c r="B232" s="34" t="s">
        <v>249</v>
      </c>
    </row>
    <row r="234" spans="1:9">
      <c r="A234" s="1">
        <v>66</v>
      </c>
      <c r="B234" s="13" t="s">
        <v>250</v>
      </c>
      <c r="D234" s="13" t="s">
        <v>251</v>
      </c>
      <c r="E234" s="1" t="s">
        <v>95</v>
      </c>
      <c r="F234" s="31">
        <v>130.86500000000001</v>
      </c>
      <c r="H234" s="31">
        <f>F234*G234</f>
        <v>0</v>
      </c>
      <c r="I234" s="4">
        <v>0</v>
      </c>
    </row>
    <row r="235" spans="1:9" ht="10.5">
      <c r="A235" s="38" t="s">
        <v>107</v>
      </c>
      <c r="B235" s="39"/>
      <c r="C235" s="40"/>
      <c r="D235" s="39"/>
      <c r="E235" s="40"/>
      <c r="F235" s="69"/>
      <c r="G235" s="69"/>
      <c r="H235" s="70">
        <f>SUM(H233:H234)</f>
        <v>0</v>
      </c>
      <c r="I235" s="41">
        <f>SUM(I233:I234)</f>
        <v>0</v>
      </c>
    </row>
    <row r="236" spans="1:9" ht="10.5">
      <c r="B236" s="34" t="s">
        <v>33</v>
      </c>
    </row>
    <row r="237" spans="1:9" ht="10.5">
      <c r="A237" s="35">
        <v>621</v>
      </c>
      <c r="B237" s="34" t="s">
        <v>315</v>
      </c>
    </row>
    <row r="239" spans="1:9">
      <c r="A239" s="1">
        <v>67</v>
      </c>
      <c r="B239" s="13" t="s">
        <v>252</v>
      </c>
      <c r="D239" s="13" t="s">
        <v>253</v>
      </c>
      <c r="E239" s="1" t="s">
        <v>148</v>
      </c>
      <c r="F239" s="31">
        <v>10.3</v>
      </c>
      <c r="H239" s="31">
        <f>F239*G239</f>
        <v>0</v>
      </c>
      <c r="I239" s="4">
        <v>0</v>
      </c>
    </row>
    <row r="240" spans="1:9">
      <c r="D240" s="13" t="s">
        <v>254</v>
      </c>
    </row>
    <row r="242" spans="1:9">
      <c r="A242" s="1">
        <v>68</v>
      </c>
      <c r="B242" s="13" t="s">
        <v>255</v>
      </c>
      <c r="D242" s="13" t="s">
        <v>256</v>
      </c>
      <c r="E242" s="1" t="s">
        <v>148</v>
      </c>
      <c r="F242" s="31">
        <v>10.3</v>
      </c>
      <c r="H242" s="31">
        <f>F242*G242</f>
        <v>0</v>
      </c>
      <c r="I242" s="4">
        <v>3.1E-4</v>
      </c>
    </row>
    <row r="243" spans="1:9" ht="10.5">
      <c r="A243" s="38" t="s">
        <v>107</v>
      </c>
      <c r="B243" s="39"/>
      <c r="C243" s="40"/>
      <c r="D243" s="39"/>
      <c r="E243" s="40"/>
      <c r="F243" s="69"/>
      <c r="G243" s="69"/>
      <c r="H243" s="70">
        <f>SUM(H238:H242)</f>
        <v>0</v>
      </c>
      <c r="I243" s="41">
        <f>SUM(I238:I242)</f>
        <v>3.1E-4</v>
      </c>
    </row>
    <row r="244" spans="1:9" ht="10.5">
      <c r="B244" s="34" t="s">
        <v>33</v>
      </c>
    </row>
    <row r="245" spans="1:9" ht="10.5">
      <c r="A245" s="35">
        <v>646</v>
      </c>
      <c r="B245" s="34" t="s">
        <v>257</v>
      </c>
    </row>
    <row r="247" spans="1:9">
      <c r="A247" s="1">
        <v>69</v>
      </c>
      <c r="B247" s="13" t="s">
        <v>258</v>
      </c>
      <c r="D247" s="13" t="s">
        <v>259</v>
      </c>
      <c r="E247" s="1" t="s">
        <v>148</v>
      </c>
      <c r="F247" s="31">
        <v>10.3</v>
      </c>
      <c r="H247" s="31">
        <f>F247*G247</f>
        <v>0</v>
      </c>
      <c r="I247" s="4">
        <v>0</v>
      </c>
    </row>
    <row r="248" spans="1:9">
      <c r="D248" s="13" t="s">
        <v>260</v>
      </c>
    </row>
    <row r="249" spans="1:9" ht="10.5">
      <c r="A249" s="38" t="s">
        <v>107</v>
      </c>
      <c r="B249" s="39"/>
      <c r="C249" s="40"/>
      <c r="D249" s="39"/>
      <c r="E249" s="40"/>
      <c r="F249" s="69"/>
      <c r="G249" s="69"/>
      <c r="H249" s="70">
        <f>SUM(H246:H248)</f>
        <v>0</v>
      </c>
      <c r="I249" s="41">
        <f>SUM(I246:I248)</f>
        <v>0</v>
      </c>
    </row>
    <row r="250" spans="1:9" ht="10.5">
      <c r="B250" s="34" t="s">
        <v>33</v>
      </c>
    </row>
    <row r="251" spans="1:9" ht="10.5">
      <c r="A251" s="35">
        <v>711</v>
      </c>
      <c r="B251" s="34" t="s">
        <v>261</v>
      </c>
    </row>
    <row r="253" spans="1:9">
      <c r="A253" s="1">
        <v>70</v>
      </c>
      <c r="B253" s="13" t="s">
        <v>262</v>
      </c>
      <c r="D253" s="13" t="s">
        <v>263</v>
      </c>
      <c r="E253" s="1" t="s">
        <v>57</v>
      </c>
      <c r="F253" s="31">
        <v>9.3520000000000003</v>
      </c>
      <c r="H253" s="31">
        <f>F253*G253</f>
        <v>0</v>
      </c>
      <c r="I253" s="4">
        <v>0</v>
      </c>
    </row>
    <row r="254" spans="1:9">
      <c r="B254" s="13" t="s">
        <v>38</v>
      </c>
      <c r="C254" s="1" t="s">
        <v>41</v>
      </c>
      <c r="D254" s="13" t="s">
        <v>264</v>
      </c>
      <c r="G254" s="31">
        <v>9.3520000000000003</v>
      </c>
    </row>
    <row r="256" spans="1:9">
      <c r="A256" s="1">
        <v>71</v>
      </c>
      <c r="B256" s="13" t="s">
        <v>265</v>
      </c>
      <c r="D256" s="13" t="s">
        <v>266</v>
      </c>
      <c r="E256" s="1" t="s">
        <v>95</v>
      </c>
      <c r="F256" s="31">
        <v>2E-3</v>
      </c>
      <c r="H256" s="31">
        <f>F256*G256</f>
        <v>0</v>
      </c>
      <c r="I256" s="4">
        <v>2E-3</v>
      </c>
    </row>
    <row r="257" spans="1:9">
      <c r="B257" s="13" t="s">
        <v>38</v>
      </c>
      <c r="C257" s="1" t="s">
        <v>41</v>
      </c>
      <c r="D257" s="13" t="s">
        <v>267</v>
      </c>
      <c r="G257" s="31">
        <v>2E-3</v>
      </c>
    </row>
    <row r="259" spans="1:9">
      <c r="A259" s="1">
        <v>72</v>
      </c>
      <c r="B259" s="13" t="s">
        <v>268</v>
      </c>
      <c r="D259" s="13" t="s">
        <v>269</v>
      </c>
      <c r="E259" s="1" t="s">
        <v>57</v>
      </c>
      <c r="F259" s="31">
        <v>4.6760000000000002</v>
      </c>
      <c r="H259" s="31">
        <f>F259*G259</f>
        <v>0</v>
      </c>
      <c r="I259" s="4">
        <v>1.8699999999999999E-3</v>
      </c>
    </row>
    <row r="260" spans="1:9">
      <c r="B260" s="13" t="s">
        <v>38</v>
      </c>
      <c r="C260" s="1" t="s">
        <v>41</v>
      </c>
      <c r="D260" s="13" t="s">
        <v>270</v>
      </c>
      <c r="G260" s="31">
        <v>4.6760000000000002</v>
      </c>
    </row>
    <row r="262" spans="1:9">
      <c r="A262" s="1">
        <v>73</v>
      </c>
      <c r="B262" s="13" t="s">
        <v>271</v>
      </c>
      <c r="D262" s="13" t="s">
        <v>272</v>
      </c>
      <c r="E262" s="1" t="s">
        <v>57</v>
      </c>
      <c r="F262" s="31">
        <v>5.3769999999999998</v>
      </c>
      <c r="H262" s="31">
        <f>F262*G262</f>
        <v>0</v>
      </c>
      <c r="I262" s="4">
        <v>2.3120000000000002E-2</v>
      </c>
    </row>
    <row r="263" spans="1:9">
      <c r="B263" s="13" t="s">
        <v>38</v>
      </c>
      <c r="C263" s="1" t="s">
        <v>41</v>
      </c>
      <c r="D263" s="13" t="s">
        <v>273</v>
      </c>
      <c r="G263" s="31">
        <v>5.3769999999999998</v>
      </c>
    </row>
    <row r="265" spans="1:9">
      <c r="A265" s="1">
        <v>74</v>
      </c>
      <c r="B265" s="13" t="s">
        <v>274</v>
      </c>
      <c r="D265" s="13" t="s">
        <v>275</v>
      </c>
      <c r="E265" s="1" t="s">
        <v>95</v>
      </c>
      <c r="F265" s="31">
        <v>2.7E-2</v>
      </c>
      <c r="H265" s="31">
        <f>F265*G265</f>
        <v>0</v>
      </c>
      <c r="I265" s="4">
        <v>0</v>
      </c>
    </row>
    <row r="266" spans="1:9" ht="10.5">
      <c r="A266" s="38" t="s">
        <v>107</v>
      </c>
      <c r="B266" s="39"/>
      <c r="C266" s="40"/>
      <c r="D266" s="39"/>
      <c r="E266" s="40"/>
      <c r="F266" s="69"/>
      <c r="G266" s="69"/>
      <c r="H266" s="70">
        <f>SUM(H252:H265)</f>
        <v>0</v>
      </c>
      <c r="I266" s="41">
        <f>SUM(I252:I265)</f>
        <v>2.699E-2</v>
      </c>
    </row>
    <row r="267" spans="1:9" ht="10.5">
      <c r="B267" s="34" t="s">
        <v>33</v>
      </c>
    </row>
    <row r="268" spans="1:9" ht="10.5">
      <c r="A268" s="35">
        <v>722</v>
      </c>
      <c r="B268" s="34" t="s">
        <v>276</v>
      </c>
    </row>
    <row r="270" spans="1:9">
      <c r="A270" s="1">
        <v>75</v>
      </c>
      <c r="B270" s="13" t="s">
        <v>277</v>
      </c>
      <c r="D270" s="13" t="s">
        <v>278</v>
      </c>
      <c r="E270" s="1" t="s">
        <v>135</v>
      </c>
      <c r="F270" s="31">
        <v>2</v>
      </c>
      <c r="H270" s="31">
        <f>F270*G270</f>
        <v>0</v>
      </c>
      <c r="I270" s="4">
        <v>6.8000000000000005E-4</v>
      </c>
    </row>
    <row r="271" spans="1:9">
      <c r="B271" s="13" t="s">
        <v>38</v>
      </c>
      <c r="C271" s="1" t="s">
        <v>41</v>
      </c>
      <c r="D271" s="13" t="s">
        <v>154</v>
      </c>
      <c r="G271" s="31">
        <v>2</v>
      </c>
    </row>
    <row r="273" spans="1:9">
      <c r="A273" s="1">
        <v>76</v>
      </c>
      <c r="B273" s="13" t="s">
        <v>279</v>
      </c>
      <c r="D273" s="13" t="s">
        <v>280</v>
      </c>
      <c r="E273" s="1" t="s">
        <v>148</v>
      </c>
      <c r="F273" s="31">
        <v>1.1000000000000001</v>
      </c>
      <c r="H273" s="31">
        <f>F273*G273</f>
        <v>0</v>
      </c>
      <c r="I273" s="4">
        <v>1.7409999999999998E-2</v>
      </c>
    </row>
    <row r="274" spans="1:9">
      <c r="B274" s="13" t="s">
        <v>38</v>
      </c>
      <c r="C274" s="1" t="s">
        <v>39</v>
      </c>
      <c r="D274" s="13" t="s">
        <v>281</v>
      </c>
    </row>
    <row r="275" spans="1:9">
      <c r="B275" s="13" t="s">
        <v>38</v>
      </c>
      <c r="C275" s="1" t="s">
        <v>41</v>
      </c>
      <c r="D275" s="13" t="s">
        <v>282</v>
      </c>
      <c r="G275" s="31">
        <v>1.1000000000000001</v>
      </c>
    </row>
    <row r="277" spans="1:9">
      <c r="A277" s="1">
        <v>77</v>
      </c>
      <c r="B277" s="13" t="s">
        <v>283</v>
      </c>
      <c r="D277" s="13" t="s">
        <v>284</v>
      </c>
      <c r="E277" s="1" t="s">
        <v>135</v>
      </c>
      <c r="F277" s="31">
        <v>2</v>
      </c>
      <c r="H277" s="31">
        <f>F277*G277</f>
        <v>0</v>
      </c>
      <c r="I277" s="4">
        <v>2.0000000000000001E-4</v>
      </c>
    </row>
    <row r="278" spans="1:9">
      <c r="B278" s="13" t="s">
        <v>38</v>
      </c>
      <c r="C278" s="1" t="s">
        <v>41</v>
      </c>
      <c r="D278" s="13" t="s">
        <v>285</v>
      </c>
      <c r="G278" s="31">
        <v>2</v>
      </c>
    </row>
    <row r="280" spans="1:9">
      <c r="A280" s="1">
        <v>78</v>
      </c>
      <c r="B280" s="13" t="s">
        <v>286</v>
      </c>
      <c r="D280" s="13" t="s">
        <v>287</v>
      </c>
      <c r="E280" s="1" t="s">
        <v>138</v>
      </c>
      <c r="F280" s="31">
        <v>1</v>
      </c>
      <c r="H280" s="31">
        <f>F280*G280</f>
        <v>0</v>
      </c>
      <c r="I280" s="4">
        <v>5.9999999999999995E-4</v>
      </c>
    </row>
    <row r="281" spans="1:9">
      <c r="B281" s="13" t="s">
        <v>38</v>
      </c>
      <c r="C281" s="1" t="s">
        <v>39</v>
      </c>
      <c r="D281" s="13" t="s">
        <v>281</v>
      </c>
    </row>
    <row r="282" spans="1:9">
      <c r="B282" s="13" t="s">
        <v>38</v>
      </c>
      <c r="C282" s="1" t="s">
        <v>41</v>
      </c>
      <c r="D282" s="13" t="s">
        <v>288</v>
      </c>
      <c r="G282" s="31">
        <v>1</v>
      </c>
    </row>
    <row r="284" spans="1:9">
      <c r="A284" s="1">
        <v>79</v>
      </c>
      <c r="B284" s="13" t="s">
        <v>289</v>
      </c>
      <c r="D284" s="13" t="s">
        <v>290</v>
      </c>
      <c r="E284" s="1" t="s">
        <v>138</v>
      </c>
      <c r="F284" s="31">
        <v>1</v>
      </c>
      <c r="H284" s="31">
        <f>F284*G284</f>
        <v>0</v>
      </c>
      <c r="I284" s="4">
        <v>5.0000000000000001E-4</v>
      </c>
    </row>
    <row r="286" spans="1:9">
      <c r="A286" s="1">
        <v>80</v>
      </c>
      <c r="B286" s="13" t="s">
        <v>291</v>
      </c>
      <c r="D286" s="13" t="s">
        <v>292</v>
      </c>
      <c r="E286" s="1" t="s">
        <v>95</v>
      </c>
      <c r="F286" s="31">
        <v>1.9E-2</v>
      </c>
      <c r="H286" s="31">
        <f>F286*G286</f>
        <v>0</v>
      </c>
      <c r="I286" s="4">
        <v>0</v>
      </c>
    </row>
    <row r="287" spans="1:9" ht="10.5">
      <c r="A287" s="38" t="s">
        <v>107</v>
      </c>
      <c r="B287" s="39"/>
      <c r="C287" s="40"/>
      <c r="D287" s="39"/>
      <c r="E287" s="40"/>
      <c r="F287" s="69"/>
      <c r="G287" s="69"/>
      <c r="H287" s="70">
        <f>SUM(H269:H286)</f>
        <v>0</v>
      </c>
      <c r="I287" s="41">
        <f>SUM(I269:I286)</f>
        <v>1.9389999999999998E-2</v>
      </c>
    </row>
    <row r="288" spans="1:9" ht="10.5">
      <c r="B288" s="34" t="s">
        <v>33</v>
      </c>
    </row>
    <row r="289" spans="1:9" ht="10.5">
      <c r="A289" s="35">
        <v>724</v>
      </c>
      <c r="B289" s="34" t="s">
        <v>293</v>
      </c>
    </row>
    <row r="291" spans="1:9">
      <c r="A291" s="1">
        <v>81</v>
      </c>
      <c r="B291" s="13" t="s">
        <v>294</v>
      </c>
      <c r="D291" s="13" t="s">
        <v>295</v>
      </c>
      <c r="E291" s="1" t="s">
        <v>296</v>
      </c>
      <c r="F291" s="31">
        <v>1</v>
      </c>
      <c r="H291" s="31">
        <f>F291*G291</f>
        <v>0</v>
      </c>
      <c r="I291" s="4">
        <v>0.10491</v>
      </c>
    </row>
    <row r="293" spans="1:9">
      <c r="A293" s="1">
        <v>82</v>
      </c>
      <c r="B293" s="13" t="s">
        <v>297</v>
      </c>
      <c r="D293" s="13" t="s">
        <v>298</v>
      </c>
      <c r="E293" s="1" t="s">
        <v>138</v>
      </c>
      <c r="F293" s="31">
        <v>1</v>
      </c>
      <c r="H293" s="31">
        <f>F293*G293</f>
        <v>0</v>
      </c>
      <c r="I293" s="4">
        <v>1.0999999999999999E-2</v>
      </c>
    </row>
    <row r="294" spans="1:9">
      <c r="D294" s="13" t="s">
        <v>299</v>
      </c>
    </row>
    <row r="296" spans="1:9">
      <c r="A296" s="1">
        <v>83</v>
      </c>
      <c r="B296" s="13" t="s">
        <v>300</v>
      </c>
      <c r="D296" s="13" t="s">
        <v>301</v>
      </c>
      <c r="E296" s="1" t="s">
        <v>95</v>
      </c>
      <c r="F296" s="31">
        <v>0.11600000000000001</v>
      </c>
      <c r="H296" s="31">
        <f>F296*G296</f>
        <v>0</v>
      </c>
      <c r="I296" s="4">
        <v>0</v>
      </c>
    </row>
    <row r="297" spans="1:9" ht="10.5">
      <c r="A297" s="38" t="s">
        <v>107</v>
      </c>
      <c r="B297" s="39"/>
      <c r="C297" s="40"/>
      <c r="D297" s="39"/>
      <c r="E297" s="40"/>
      <c r="F297" s="69"/>
      <c r="G297" s="69"/>
      <c r="H297" s="70">
        <f>SUM(H290:H296)</f>
        <v>0</v>
      </c>
      <c r="I297" s="41">
        <f>SUM(I290:I296)</f>
        <v>0.11591</v>
      </c>
    </row>
    <row r="298" spans="1:9" ht="10.5">
      <c r="B298" s="34" t="s">
        <v>33</v>
      </c>
    </row>
    <row r="299" spans="1:9" ht="10.5">
      <c r="A299" s="35">
        <v>998</v>
      </c>
      <c r="B299" s="34" t="s">
        <v>302</v>
      </c>
    </row>
    <row r="301" spans="1:9">
      <c r="A301" s="1">
        <v>84</v>
      </c>
      <c r="B301" s="13" t="s">
        <v>303</v>
      </c>
      <c r="D301" s="13" t="s">
        <v>304</v>
      </c>
      <c r="E301" s="1" t="s">
        <v>305</v>
      </c>
      <c r="G301" s="31">
        <v>23</v>
      </c>
      <c r="H301" s="31">
        <f>F301*G301</f>
        <v>0</v>
      </c>
      <c r="I301" s="4">
        <v>0</v>
      </c>
    </row>
    <row r="302" spans="1:9">
      <c r="D302" s="13" t="s">
        <v>306</v>
      </c>
    </row>
    <row r="303" spans="1:9" ht="10.5">
      <c r="A303" s="38" t="s">
        <v>107</v>
      </c>
      <c r="B303" s="39"/>
      <c r="C303" s="40"/>
      <c r="D303" s="39"/>
      <c r="E303" s="40"/>
      <c r="F303" s="69"/>
      <c r="G303" s="69"/>
      <c r="H303" s="70">
        <f>SUM(H300:H302)</f>
        <v>0</v>
      </c>
      <c r="I303" s="41">
        <f>SUM(I300:I302)</f>
        <v>0</v>
      </c>
    </row>
    <row r="305" spans="1:9" ht="10.5">
      <c r="A305" s="38" t="s">
        <v>307</v>
      </c>
      <c r="B305" s="49"/>
      <c r="C305" s="50"/>
      <c r="D305" s="49"/>
      <c r="E305" s="51"/>
      <c r="F305" s="71">
        <v>0.21</v>
      </c>
      <c r="G305" s="63"/>
      <c r="H305" s="63" t="s">
        <v>308</v>
      </c>
      <c r="I305" s="52" t="s">
        <v>16</v>
      </c>
    </row>
    <row r="306" spans="1:9" ht="10.5">
      <c r="A306" s="36"/>
      <c r="B306" s="42" t="s">
        <v>26</v>
      </c>
      <c r="C306" s="43"/>
      <c r="D306" s="42"/>
      <c r="E306" s="53"/>
      <c r="F306" s="65">
        <f>H306-G306</f>
        <v>0</v>
      </c>
      <c r="G306" s="65"/>
      <c r="H306" s="65">
        <f>SUMIF(A:A,"Oddíl celkem",H:H)</f>
        <v>0</v>
      </c>
      <c r="I306" s="54"/>
    </row>
    <row r="307" spans="1:9" ht="10.5">
      <c r="A307" s="44"/>
      <c r="B307" s="45" t="s">
        <v>309</v>
      </c>
      <c r="C307" s="46"/>
      <c r="D307" s="45"/>
      <c r="E307" s="55"/>
      <c r="F307" s="66">
        <f>F306*0.21</f>
        <v>0</v>
      </c>
      <c r="G307" s="66"/>
      <c r="H307" s="66">
        <f>F307+G307</f>
        <v>0</v>
      </c>
      <c r="I307" s="56"/>
    </row>
    <row r="308" spans="1:9" ht="10.5">
      <c r="A308" s="36"/>
      <c r="B308" s="42"/>
      <c r="C308" s="43"/>
      <c r="D308" s="42"/>
      <c r="E308" s="37"/>
      <c r="F308" s="59"/>
      <c r="G308" s="59"/>
      <c r="H308" s="59"/>
      <c r="I308" s="47"/>
    </row>
    <row r="309" spans="1:9" ht="10.5">
      <c r="A309" s="36"/>
      <c r="B309" s="42" t="s">
        <v>310</v>
      </c>
      <c r="C309" s="43"/>
      <c r="D309" s="42"/>
      <c r="E309" s="37"/>
      <c r="F309" s="59">
        <f>F307+F306</f>
        <v>0</v>
      </c>
      <c r="G309" s="59"/>
      <c r="H309" s="59">
        <f>H307+H306</f>
        <v>0</v>
      </c>
      <c r="I309" s="47">
        <f>SUMIF(A:A,"Oddíl celkem",I:I)</f>
        <v>131.02710000000002</v>
      </c>
    </row>
    <row r="310" spans="1:9" ht="10.5">
      <c r="A310" s="44"/>
      <c r="B310" s="45"/>
      <c r="C310" s="46"/>
      <c r="D310" s="45"/>
      <c r="E310" s="46"/>
      <c r="F310" s="61"/>
      <c r="G310" s="61"/>
      <c r="H310" s="61"/>
      <c r="I310" s="48"/>
    </row>
  </sheetData>
  <sheetCalcPr fullCalcOnLoad="1"/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&amp;LIng.Michaela Pelikánová&amp;CNABÍDKOVÝ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5"/>
  <cols>
    <col min="1" max="1" width="13.54296875" customWidth="1"/>
    <col min="2" max="2" width="44.453125" style="17" customWidth="1"/>
    <col min="3" max="3" width="14.453125" style="30" customWidth="1"/>
    <col min="4" max="4" width="13.26953125" style="12" customWidth="1"/>
  </cols>
  <sheetData>
    <row r="1" spans="1:7">
      <c r="A1" s="1" t="s">
        <v>316</v>
      </c>
      <c r="D1" s="10">
        <v>43436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623 - Horní Slavkov-hospodaření s dešťovou vodou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6230040 - D4.SO 1010-Dům s pečov.službou 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1</v>
      </c>
      <c r="B9" s="13" t="str">
        <f>'Položkový rozpočet'!B6</f>
        <v xml:space="preserve">ZEMNI PRACE STAVEBNI                              </v>
      </c>
      <c r="C9" s="31">
        <f>'Položkový rozpočet'!H74</f>
        <v>0</v>
      </c>
      <c r="D9" s="4">
        <f>'Položkový rozpočet'!I74</f>
        <v>83.16207</v>
      </c>
      <c r="E9" s="1"/>
      <c r="F9" s="1"/>
      <c r="G9" s="1"/>
    </row>
    <row r="10" spans="1:7" s="1" customFormat="1" ht="10">
      <c r="A10" s="1">
        <f>'Položkový rozpočet'!A76</f>
        <v>3</v>
      </c>
      <c r="B10" s="13" t="str">
        <f>'Položkový rozpočet'!B76</f>
        <v xml:space="preserve">SVISLE KONSTRUKCE                                 </v>
      </c>
      <c r="C10" s="31">
        <f>'Položkový rozpočet'!H97</f>
        <v>0</v>
      </c>
      <c r="D10" s="4">
        <f>'Položkový rozpočet'!I97</f>
        <v>20.929320000000001</v>
      </c>
    </row>
    <row r="11" spans="1:7" s="1" customFormat="1" ht="10">
      <c r="A11" s="1">
        <f>'Položkový rozpočet'!A99</f>
        <v>4</v>
      </c>
      <c r="B11" s="13" t="str">
        <f>'Položkový rozpočet'!B99</f>
        <v xml:space="preserve">VODOROVNE KONSTRUKCE                              </v>
      </c>
      <c r="C11" s="31">
        <f>'Položkový rozpočet'!H113</f>
        <v>0</v>
      </c>
      <c r="D11" s="4">
        <f>'Položkový rozpočet'!I113</f>
        <v>21.762180000000001</v>
      </c>
    </row>
    <row r="12" spans="1:7" s="1" customFormat="1" ht="10">
      <c r="A12" s="1">
        <f>'Položkový rozpočet'!A115</f>
        <v>8</v>
      </c>
      <c r="B12" s="13" t="str">
        <f>'Položkový rozpočet'!B115</f>
        <v xml:space="preserve">POTRUBI                                           </v>
      </c>
      <c r="C12" s="31">
        <f>'Položkový rozpočet'!H230</f>
        <v>0</v>
      </c>
      <c r="D12" s="4">
        <f>'Položkový rozpočet'!I230</f>
        <v>5.0109299999999966</v>
      </c>
    </row>
    <row r="13" spans="1:7" s="1" customFormat="1" ht="10">
      <c r="A13" s="1">
        <f>'Položkový rozpočet'!A232</f>
        <v>99</v>
      </c>
      <c r="B13" s="13" t="str">
        <f>'Položkový rozpočet'!B232</f>
        <v xml:space="preserve">PRESUN HMOT                                       </v>
      </c>
      <c r="C13" s="31">
        <f>'Položkový rozpočet'!H235</f>
        <v>0</v>
      </c>
      <c r="D13" s="4">
        <f>'Položkový rozpočet'!I235</f>
        <v>0</v>
      </c>
    </row>
    <row r="14" spans="1:7" s="1" customFormat="1" ht="10">
      <c r="A14" s="1">
        <f>'Položkový rozpočet'!A237</f>
        <v>621</v>
      </c>
      <c r="B14" s="13" t="str">
        <f>'Položkový rozpočet'!B237</f>
        <v xml:space="preserve">21-M ELEKTROMONTAZE                     </v>
      </c>
      <c r="C14" s="31">
        <f>'Položkový rozpočet'!H243</f>
        <v>0</v>
      </c>
      <c r="D14" s="4">
        <f>'Položkový rozpočet'!I243</f>
        <v>3.1E-4</v>
      </c>
    </row>
    <row r="15" spans="1:7" s="1" customFormat="1" ht="10">
      <c r="A15" s="1">
        <f>'Položkový rozpočet'!A245</f>
        <v>646</v>
      </c>
      <c r="B15" s="13" t="str">
        <f>'Položkový rozpočet'!B245</f>
        <v xml:space="preserve">46-M ZEMNI PRACE PRO ELEKROMONTAZE                </v>
      </c>
      <c r="C15" s="31">
        <f>'Položkový rozpočet'!H249</f>
        <v>0</v>
      </c>
      <c r="D15" s="4">
        <f>'Položkový rozpočet'!I249</f>
        <v>0</v>
      </c>
    </row>
    <row r="16" spans="1:7" s="1" customFormat="1" ht="10">
      <c r="A16" s="1">
        <f>'Položkový rozpočet'!A251</f>
        <v>711</v>
      </c>
      <c r="B16" s="13" t="str">
        <f>'Položkový rozpočet'!B251</f>
        <v xml:space="preserve">IZOLACE PROTI VODE A VLHKOSTI                     </v>
      </c>
      <c r="C16" s="31">
        <f>'Položkový rozpočet'!H266</f>
        <v>0</v>
      </c>
      <c r="D16" s="4">
        <f>'Položkový rozpočet'!I266</f>
        <v>2.699E-2</v>
      </c>
    </row>
    <row r="17" spans="1:4" s="1" customFormat="1" ht="10">
      <c r="A17" s="1">
        <f>'Položkový rozpočet'!A268</f>
        <v>722</v>
      </c>
      <c r="B17" s="13" t="str">
        <f>'Položkový rozpočet'!B268</f>
        <v xml:space="preserve">VNITRNI VODOVOD                                   </v>
      </c>
      <c r="C17" s="31">
        <f>'Položkový rozpočet'!H287</f>
        <v>0</v>
      </c>
      <c r="D17" s="4">
        <f>'Položkový rozpočet'!I287</f>
        <v>1.9389999999999998E-2</v>
      </c>
    </row>
    <row r="18" spans="1:4" s="1" customFormat="1" ht="10">
      <c r="A18" s="1">
        <f>'Položkový rozpočet'!A289</f>
        <v>724</v>
      </c>
      <c r="B18" s="13" t="str">
        <f>'Položkový rozpočet'!B289</f>
        <v xml:space="preserve">STROJNI VYBAVENI                                  </v>
      </c>
      <c r="C18" s="31">
        <f>'Položkový rozpočet'!H297</f>
        <v>0</v>
      </c>
      <c r="D18" s="4">
        <f>'Položkový rozpočet'!I297</f>
        <v>0.11591</v>
      </c>
    </row>
    <row r="19" spans="1:4" s="1" customFormat="1" ht="10">
      <c r="A19" s="1">
        <f>'Položkový rozpočet'!A299</f>
        <v>998</v>
      </c>
      <c r="B19" s="13" t="str">
        <f>'Položkový rozpočet'!B299</f>
        <v xml:space="preserve">DOPOČTY PRIRAZEK                                  </v>
      </c>
      <c r="C19" s="31">
        <f>'Položkový rozpočet'!H303</f>
        <v>0</v>
      </c>
      <c r="D19" s="4">
        <f>'Položkový rozpočet'!I303</f>
        <v>0</v>
      </c>
    </row>
    <row r="20" spans="1:4" s="1" customFormat="1" ht="10">
      <c r="B20" s="11"/>
      <c r="C20" s="31"/>
      <c r="D20" s="4"/>
    </row>
    <row r="21" spans="1:4" s="1" customFormat="1" ht="10.5">
      <c r="A21" s="38" t="s">
        <v>307</v>
      </c>
      <c r="B21" s="62"/>
      <c r="C21" s="63" t="s">
        <v>8</v>
      </c>
      <c r="D21" s="64" t="s">
        <v>16</v>
      </c>
    </row>
    <row r="22" spans="1:4" s="1" customFormat="1" ht="10.5">
      <c r="A22" s="36"/>
      <c r="B22" s="58" t="s">
        <v>26</v>
      </c>
      <c r="C22" s="65">
        <f>'Položkový rozpočet'!H306</f>
        <v>0</v>
      </c>
      <c r="D22" s="54"/>
    </row>
    <row r="23" spans="1:4" s="1" customFormat="1" ht="10.5">
      <c r="A23" s="36"/>
      <c r="B23" s="58" t="s">
        <v>317</v>
      </c>
      <c r="C23" s="65">
        <f>'Položkový rozpočet'!F307</f>
        <v>0</v>
      </c>
      <c r="D23" s="54"/>
    </row>
    <row r="24" spans="1:4" s="1" customFormat="1" ht="10.5">
      <c r="A24" s="44"/>
      <c r="B24" s="60"/>
      <c r="C24" s="66"/>
      <c r="D24" s="56"/>
    </row>
    <row r="25" spans="1:4" s="1" customFormat="1" ht="10.5">
      <c r="A25" s="44"/>
      <c r="B25" s="60" t="s">
        <v>310</v>
      </c>
      <c r="C25" s="61">
        <f>C24+C23+C22</f>
        <v>0</v>
      </c>
      <c r="D25" s="48">
        <f>'Položkový rozpočet'!I309</f>
        <v>131.02710000000002</v>
      </c>
    </row>
    <row r="26" spans="1:4" s="1" customFormat="1" ht="10">
      <c r="B26" s="11"/>
      <c r="C26" s="31"/>
      <c r="D26" s="4"/>
    </row>
    <row r="27" spans="1:4" s="1" customFormat="1" ht="10">
      <c r="B27" s="11"/>
      <c r="C27" s="31"/>
      <c r="D27" s="4"/>
    </row>
    <row r="28" spans="1:4" s="1" customFormat="1" ht="10">
      <c r="B28" s="11"/>
      <c r="C28" s="31"/>
      <c r="D28" s="4"/>
    </row>
    <row r="29" spans="1:4" s="1" customFormat="1" ht="10">
      <c r="B29" s="11"/>
      <c r="C29" s="31"/>
      <c r="D29" s="4"/>
    </row>
    <row r="30" spans="1:4" s="1" customFormat="1" ht="10">
      <c r="B30" s="11"/>
      <c r="C30" s="31"/>
      <c r="D30" s="4"/>
    </row>
    <row r="31" spans="1:4" s="1" customFormat="1" ht="10">
      <c r="B31" s="11"/>
      <c r="C31" s="31"/>
      <c r="D31" s="4"/>
    </row>
    <row r="32" spans="1:4" s="1" customFormat="1" ht="10">
      <c r="B32" s="11"/>
      <c r="C32" s="31"/>
      <c r="D32" s="4"/>
    </row>
    <row r="33" spans="2:4" s="1" customFormat="1" ht="10">
      <c r="B33" s="11"/>
      <c r="C33" s="31"/>
      <c r="D33" s="4"/>
    </row>
    <row r="34" spans="2:4" s="1" customFormat="1" ht="10">
      <c r="B34" s="11"/>
      <c r="C34" s="31"/>
      <c r="D34" s="4"/>
    </row>
    <row r="35" spans="2:4" s="1" customFormat="1" ht="10">
      <c r="B35" s="11"/>
      <c r="C35" s="31"/>
      <c r="D35" s="4"/>
    </row>
    <row r="36" spans="2:4" s="1" customFormat="1" ht="10">
      <c r="B36" s="11"/>
      <c r="C36" s="31"/>
      <c r="D36" s="4"/>
    </row>
    <row r="37" spans="2:4" s="1" customFormat="1" ht="10">
      <c r="B37" s="11"/>
      <c r="C37" s="31"/>
      <c r="D37" s="4"/>
    </row>
    <row r="38" spans="2:4" s="1" customFormat="1" ht="10">
      <c r="B38" s="11"/>
      <c r="C38" s="31"/>
      <c r="D38" s="4"/>
    </row>
    <row r="39" spans="2:4" s="1" customFormat="1" ht="10">
      <c r="B39" s="11"/>
      <c r="C39" s="31"/>
      <c r="D39" s="4"/>
    </row>
    <row r="40" spans="2:4" s="1" customFormat="1" ht="10">
      <c r="B40" s="11"/>
      <c r="C40" s="31"/>
      <c r="D40" s="4"/>
    </row>
    <row r="41" spans="2:4" s="1" customFormat="1" ht="10">
      <c r="B41" s="11"/>
      <c r="C41" s="31"/>
      <c r="D41" s="4"/>
    </row>
    <row r="42" spans="2:4" s="1" customFormat="1" ht="10">
      <c r="B42" s="11"/>
      <c r="C42" s="31"/>
      <c r="D42" s="4"/>
    </row>
    <row r="43" spans="2:4" s="1" customFormat="1" ht="10">
      <c r="B43" s="11"/>
      <c r="C43" s="31"/>
      <c r="D43" s="4"/>
    </row>
    <row r="44" spans="2:4" s="1" customFormat="1" ht="10">
      <c r="B44" s="11"/>
      <c r="C44" s="31"/>
      <c r="D44" s="4"/>
    </row>
    <row r="45" spans="2:4" s="1" customFormat="1" ht="10">
      <c r="B45" s="11"/>
      <c r="C45" s="31"/>
      <c r="D45" s="4"/>
    </row>
    <row r="46" spans="2:4" s="1" customFormat="1" ht="10">
      <c r="B46" s="11"/>
      <c r="C46" s="31"/>
      <c r="D46" s="4"/>
    </row>
    <row r="47" spans="2:4" s="1" customFormat="1" ht="10">
      <c r="B47" s="11"/>
      <c r="C47" s="31"/>
      <c r="D47" s="4"/>
    </row>
    <row r="48" spans="2:4" s="1" customFormat="1" ht="10">
      <c r="B48" s="11"/>
      <c r="C48" s="31"/>
      <c r="D48" s="4"/>
    </row>
    <row r="49" spans="2:4" s="1" customFormat="1" ht="10">
      <c r="B49" s="11"/>
      <c r="C49" s="31"/>
      <c r="D49" s="4"/>
    </row>
    <row r="50" spans="2:4" s="1" customFormat="1" ht="10">
      <c r="B50" s="11"/>
      <c r="C50" s="31"/>
      <c r="D50" s="4"/>
    </row>
    <row r="51" spans="2:4" s="1" customFormat="1" ht="10">
      <c r="B51" s="11"/>
      <c r="C51" s="31"/>
      <c r="D51" s="4"/>
    </row>
    <row r="52" spans="2:4" s="1" customFormat="1" ht="10">
      <c r="B52" s="11"/>
      <c r="C52" s="31"/>
      <c r="D52" s="4"/>
    </row>
    <row r="53" spans="2:4" s="1" customFormat="1" ht="10">
      <c r="B53" s="11"/>
      <c r="C53" s="31"/>
      <c r="D53" s="4"/>
    </row>
    <row r="54" spans="2:4" s="1" customFormat="1" ht="10">
      <c r="B54" s="11"/>
      <c r="C54" s="31"/>
      <c r="D54" s="4"/>
    </row>
    <row r="55" spans="2:4" s="1" customFormat="1" ht="10">
      <c r="B55" s="11"/>
      <c r="C55" s="31"/>
      <c r="D55" s="4"/>
    </row>
    <row r="56" spans="2:4" s="1" customFormat="1" ht="10">
      <c r="B56" s="11"/>
      <c r="C56" s="31"/>
      <c r="D56" s="4"/>
    </row>
    <row r="57" spans="2:4" s="1" customFormat="1" ht="10">
      <c r="B57" s="11"/>
      <c r="C57" s="31"/>
      <c r="D57" s="4"/>
    </row>
    <row r="58" spans="2:4" s="1" customFormat="1" ht="10">
      <c r="B58" s="11"/>
      <c r="C58" s="31"/>
      <c r="D58" s="4"/>
    </row>
    <row r="59" spans="2:4" s="1" customFormat="1" ht="10">
      <c r="B59" s="11"/>
      <c r="C59" s="31"/>
      <c r="D59" s="4"/>
    </row>
    <row r="60" spans="2:4" s="1" customFormat="1" ht="10">
      <c r="B60" s="11"/>
      <c r="C60" s="31"/>
      <c r="D60" s="4"/>
    </row>
    <row r="61" spans="2:4" s="1" customFormat="1" ht="10">
      <c r="B61" s="11"/>
      <c r="C61" s="31"/>
      <c r="D61" s="4"/>
    </row>
    <row r="62" spans="2:4" s="1" customFormat="1" ht="10">
      <c r="B62" s="11"/>
      <c r="C62" s="31"/>
      <c r="D62" s="4"/>
    </row>
    <row r="63" spans="2:4" s="1" customFormat="1" ht="10">
      <c r="B63" s="11"/>
      <c r="C63" s="31"/>
      <c r="D63" s="4"/>
    </row>
    <row r="64" spans="2:4" s="1" customFormat="1" ht="10">
      <c r="B64" s="11"/>
      <c r="C64" s="31"/>
      <c r="D64" s="4"/>
    </row>
    <row r="65" spans="2:4" s="1" customFormat="1" ht="10">
      <c r="B65" s="11"/>
      <c r="C65" s="31"/>
      <c r="D65" s="4"/>
    </row>
    <row r="66" spans="2:4" s="1" customFormat="1" ht="10">
      <c r="B66" s="11"/>
      <c r="C66" s="31"/>
      <c r="D66" s="4"/>
    </row>
    <row r="67" spans="2:4" s="1" customFormat="1" ht="10">
      <c r="B67" s="11"/>
      <c r="C67" s="31"/>
      <c r="D67" s="4"/>
    </row>
    <row r="68" spans="2:4" s="1" customFormat="1" ht="10">
      <c r="B68" s="11"/>
      <c r="C68" s="31"/>
      <c r="D68" s="4"/>
    </row>
    <row r="69" spans="2:4" s="1" customFormat="1" ht="10">
      <c r="B69" s="11"/>
      <c r="C69" s="31"/>
      <c r="D69" s="4"/>
    </row>
    <row r="70" spans="2:4" s="1" customFormat="1" ht="10">
      <c r="B70" s="11"/>
      <c r="C70" s="31"/>
      <c r="D70" s="4"/>
    </row>
    <row r="71" spans="2:4" s="1" customFormat="1" ht="10">
      <c r="B71" s="11"/>
      <c r="C71" s="31"/>
      <c r="D71" s="4"/>
    </row>
    <row r="72" spans="2:4" s="1" customFormat="1" ht="10">
      <c r="B72" s="11"/>
      <c r="C72" s="31"/>
      <c r="D72" s="4"/>
    </row>
    <row r="73" spans="2:4" s="1" customFormat="1" ht="10">
      <c r="B73" s="11"/>
      <c r="C73" s="31"/>
      <c r="D73" s="4"/>
    </row>
    <row r="74" spans="2:4" s="1" customFormat="1" ht="10">
      <c r="B74" s="11"/>
      <c r="C74" s="31"/>
      <c r="D74" s="4"/>
    </row>
    <row r="75" spans="2:4" s="1" customFormat="1" ht="10">
      <c r="B75" s="11"/>
      <c r="C75" s="31"/>
      <c r="D75" s="4"/>
    </row>
    <row r="76" spans="2:4" s="1" customFormat="1" ht="10">
      <c r="B76" s="11"/>
      <c r="C76" s="31"/>
      <c r="D76" s="4"/>
    </row>
    <row r="77" spans="2:4" s="1" customFormat="1" ht="10">
      <c r="B77" s="11"/>
      <c r="C77" s="31"/>
      <c r="D77" s="4"/>
    </row>
    <row r="78" spans="2:4" s="1" customFormat="1" ht="10">
      <c r="B78" s="11"/>
      <c r="C78" s="31"/>
      <c r="D78" s="4"/>
    </row>
    <row r="79" spans="2:4" s="1" customFormat="1" ht="10">
      <c r="B79" s="11"/>
      <c r="C79" s="31"/>
      <c r="D79" s="4"/>
    </row>
    <row r="80" spans="2:4" s="1" customFormat="1" ht="10">
      <c r="B80" s="11"/>
      <c r="C80" s="31"/>
      <c r="D80" s="4"/>
    </row>
    <row r="81" spans="2:4" s="1" customFormat="1" ht="10">
      <c r="B81" s="11"/>
      <c r="C81" s="31"/>
      <c r="D81" s="4"/>
    </row>
    <row r="82" spans="2:4" s="1" customFormat="1" ht="10">
      <c r="B82" s="11"/>
      <c r="C82" s="31"/>
      <c r="D82" s="4"/>
    </row>
    <row r="83" spans="2:4" s="1" customFormat="1" ht="10">
      <c r="B83" s="11"/>
      <c r="C83" s="31"/>
      <c r="D83" s="4"/>
    </row>
    <row r="84" spans="2:4" s="1" customFormat="1" ht="10">
      <c r="B84" s="11"/>
      <c r="C84" s="31"/>
      <c r="D84" s="4"/>
    </row>
    <row r="85" spans="2:4" s="1" customFormat="1" ht="10">
      <c r="B85" s="11"/>
      <c r="C85" s="31"/>
      <c r="D85" s="4"/>
    </row>
    <row r="86" spans="2:4" s="1" customFormat="1" ht="10">
      <c r="B86" s="11"/>
      <c r="C86" s="31"/>
      <c r="D86" s="4"/>
    </row>
    <row r="87" spans="2:4" s="1" customFormat="1" ht="10">
      <c r="B87" s="11"/>
      <c r="C87" s="31"/>
      <c r="D87" s="4"/>
    </row>
    <row r="88" spans="2:4" s="1" customFormat="1" ht="10">
      <c r="B88" s="11"/>
      <c r="C88" s="31"/>
      <c r="D88" s="4"/>
    </row>
    <row r="89" spans="2:4" s="1" customFormat="1" ht="10">
      <c r="B89" s="11"/>
      <c r="C89" s="31"/>
      <c r="D89" s="4"/>
    </row>
    <row r="90" spans="2:4" s="1" customFormat="1" ht="10">
      <c r="B90" s="11"/>
      <c r="C90" s="31"/>
      <c r="D90" s="4"/>
    </row>
    <row r="91" spans="2:4" s="1" customFormat="1" ht="10">
      <c r="B91" s="11"/>
      <c r="C91" s="31"/>
      <c r="D91" s="4"/>
    </row>
    <row r="92" spans="2:4" s="1" customFormat="1" ht="10">
      <c r="B92" s="11"/>
      <c r="C92" s="31"/>
      <c r="D92" s="4"/>
    </row>
    <row r="93" spans="2:4" s="1" customFormat="1" ht="10">
      <c r="B93" s="11"/>
      <c r="C93" s="31"/>
      <c r="D93" s="4"/>
    </row>
    <row r="94" spans="2:4" s="1" customFormat="1" ht="10">
      <c r="B94" s="11"/>
      <c r="C94" s="31"/>
      <c r="D94" s="4"/>
    </row>
    <row r="95" spans="2:4" s="1" customFormat="1" ht="10">
      <c r="B95" s="11"/>
      <c r="C95" s="31"/>
      <c r="D95" s="4"/>
    </row>
    <row r="96" spans="2:4" s="1" customFormat="1" ht="10">
      <c r="B96" s="11"/>
      <c r="C96" s="31"/>
      <c r="D96" s="4"/>
    </row>
    <row r="97" spans="2:4" s="1" customFormat="1" ht="10">
      <c r="B97" s="11"/>
      <c r="C97" s="31"/>
      <c r="D97" s="4"/>
    </row>
    <row r="98" spans="2:4" s="1" customFormat="1" ht="10">
      <c r="B98" s="11"/>
      <c r="C98" s="31"/>
      <c r="D98" s="4"/>
    </row>
    <row r="99" spans="2:4" s="1" customFormat="1" ht="10">
      <c r="B99" s="11"/>
      <c r="C99" s="31"/>
      <c r="D99" s="4"/>
    </row>
    <row r="100" spans="2:4" s="1" customFormat="1" ht="10">
      <c r="B100" s="11"/>
      <c r="C100" s="31"/>
      <c r="D100" s="4"/>
    </row>
    <row r="101" spans="2:4" s="1" customFormat="1" ht="10">
      <c r="B101" s="11"/>
      <c r="C101" s="31"/>
      <c r="D101" s="4"/>
    </row>
    <row r="102" spans="2:4" s="1" customFormat="1" ht="10">
      <c r="B102" s="11"/>
      <c r="C102" s="31"/>
      <c r="D102" s="4"/>
    </row>
    <row r="103" spans="2:4" s="1" customFormat="1" ht="10">
      <c r="B103" s="11"/>
      <c r="C103" s="31"/>
      <c r="D103" s="4"/>
    </row>
    <row r="104" spans="2:4" s="1" customFormat="1" ht="10">
      <c r="B104" s="11"/>
      <c r="C104" s="31"/>
      <c r="D104" s="4"/>
    </row>
    <row r="105" spans="2:4" s="1" customFormat="1" ht="10">
      <c r="B105" s="11"/>
      <c r="C105" s="31"/>
      <c r="D105" s="4"/>
    </row>
    <row r="106" spans="2:4" s="1" customFormat="1" ht="10">
      <c r="B106" s="11"/>
      <c r="C106" s="31"/>
      <c r="D106" s="4"/>
    </row>
    <row r="107" spans="2:4" s="1" customFormat="1" ht="10">
      <c r="B107" s="11"/>
      <c r="C107" s="31"/>
      <c r="D107" s="4"/>
    </row>
    <row r="108" spans="2:4" s="1" customFormat="1" ht="10">
      <c r="B108" s="11"/>
      <c r="C108" s="31"/>
      <c r="D108" s="4"/>
    </row>
    <row r="109" spans="2:4" s="1" customFormat="1" ht="10">
      <c r="B109" s="11"/>
      <c r="C109" s="31"/>
      <c r="D109" s="4"/>
    </row>
    <row r="110" spans="2:4" s="1" customFormat="1" ht="10">
      <c r="B110" s="11"/>
      <c r="C110" s="31"/>
      <c r="D110" s="4"/>
    </row>
    <row r="111" spans="2:4" s="1" customFormat="1" ht="10">
      <c r="B111" s="11"/>
      <c r="C111" s="31"/>
      <c r="D111" s="4"/>
    </row>
    <row r="112" spans="2:4" s="1" customFormat="1" ht="10">
      <c r="B112" s="11"/>
      <c r="C112" s="31"/>
      <c r="D112" s="4"/>
    </row>
    <row r="113" spans="2:4" s="1" customFormat="1" ht="10">
      <c r="B113" s="11"/>
      <c r="C113" s="31"/>
      <c r="D113" s="4"/>
    </row>
    <row r="114" spans="2:4" s="1" customFormat="1" ht="10">
      <c r="B114" s="11"/>
      <c r="C114" s="31"/>
      <c r="D114" s="4"/>
    </row>
    <row r="115" spans="2:4" s="1" customFormat="1" ht="10">
      <c r="B115" s="11"/>
      <c r="C115" s="31"/>
      <c r="D115" s="4"/>
    </row>
    <row r="116" spans="2:4" s="1" customFormat="1" ht="10">
      <c r="B116" s="11"/>
      <c r="C116" s="31"/>
      <c r="D116" s="4"/>
    </row>
    <row r="117" spans="2:4" s="1" customFormat="1" ht="10">
      <c r="B117" s="11"/>
      <c r="C117" s="31"/>
      <c r="D117" s="4"/>
    </row>
    <row r="118" spans="2:4" s="1" customFormat="1" ht="10">
      <c r="B118" s="11"/>
      <c r="C118" s="31"/>
      <c r="D118" s="4"/>
    </row>
    <row r="119" spans="2:4" s="1" customFormat="1" ht="10">
      <c r="B119" s="11"/>
      <c r="C119" s="31"/>
      <c r="D119" s="4"/>
    </row>
    <row r="120" spans="2:4" s="1" customFormat="1" ht="10">
      <c r="B120" s="11"/>
      <c r="C120" s="31"/>
      <c r="D120" s="4"/>
    </row>
    <row r="121" spans="2:4" s="1" customFormat="1" ht="10">
      <c r="B121" s="11"/>
      <c r="C121" s="31"/>
      <c r="D121" s="4"/>
    </row>
    <row r="122" spans="2:4" s="1" customFormat="1" ht="10">
      <c r="B122" s="11"/>
      <c r="C122" s="31"/>
      <c r="D122" s="4"/>
    </row>
    <row r="123" spans="2:4" s="1" customFormat="1" ht="10">
      <c r="B123" s="11"/>
      <c r="C123" s="31"/>
      <c r="D123" s="4"/>
    </row>
    <row r="124" spans="2:4" s="1" customFormat="1" ht="10">
      <c r="B124" s="11"/>
      <c r="C124" s="31"/>
      <c r="D124" s="4"/>
    </row>
    <row r="125" spans="2:4" s="1" customFormat="1" ht="10">
      <c r="B125" s="11"/>
      <c r="C125" s="31"/>
      <c r="D125" s="4"/>
    </row>
    <row r="126" spans="2:4" s="1" customFormat="1" ht="10">
      <c r="B126" s="11"/>
      <c r="C126" s="31"/>
      <c r="D126" s="4"/>
    </row>
    <row r="127" spans="2:4" s="1" customFormat="1" ht="10">
      <c r="B127" s="11"/>
      <c r="C127" s="31"/>
      <c r="D127" s="4"/>
    </row>
    <row r="128" spans="2:4" s="1" customFormat="1" ht="10">
      <c r="B128" s="11"/>
      <c r="C128" s="31"/>
      <c r="D128" s="4"/>
    </row>
    <row r="129" spans="2:4" s="1" customFormat="1" ht="10">
      <c r="B129" s="11"/>
      <c r="C129" s="31"/>
      <c r="D129" s="4"/>
    </row>
    <row r="130" spans="2:4" s="1" customFormat="1" ht="10">
      <c r="B130" s="11"/>
      <c r="C130" s="31"/>
      <c r="D130" s="4"/>
    </row>
    <row r="131" spans="2:4" s="1" customFormat="1" ht="10">
      <c r="B131" s="11"/>
      <c r="C131" s="31"/>
      <c r="D131" s="4"/>
    </row>
    <row r="132" spans="2:4" s="1" customFormat="1" ht="10">
      <c r="B132" s="11"/>
      <c r="C132" s="31"/>
      <c r="D132" s="4"/>
    </row>
    <row r="133" spans="2:4" s="1" customFormat="1" ht="10">
      <c r="B133" s="11"/>
      <c r="C133" s="31"/>
      <c r="D133" s="4"/>
    </row>
    <row r="134" spans="2:4" s="1" customFormat="1" ht="10">
      <c r="B134" s="11"/>
      <c r="C134" s="31"/>
      <c r="D134" s="4"/>
    </row>
    <row r="135" spans="2:4" s="1" customFormat="1" ht="10">
      <c r="B135" s="11"/>
      <c r="C135" s="31"/>
      <c r="D135" s="4"/>
    </row>
    <row r="136" spans="2:4" s="1" customFormat="1" ht="10">
      <c r="B136" s="11"/>
      <c r="C136" s="31"/>
      <c r="D136" s="4"/>
    </row>
    <row r="137" spans="2:4" s="1" customFormat="1" ht="10">
      <c r="B137" s="11"/>
      <c r="C137" s="31"/>
      <c r="D137" s="4"/>
    </row>
    <row r="138" spans="2:4" s="1" customFormat="1" ht="10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opLeftCell="A16" workbookViewId="0">
      <selection activeCell="B9" sqref="B9"/>
    </sheetView>
  </sheetViews>
  <sheetFormatPr defaultRowHeight="12.5"/>
  <cols>
    <col min="1" max="1" width="17.26953125" customWidth="1"/>
    <col min="2" max="2" width="21.26953125" customWidth="1"/>
    <col min="3" max="3" width="17.7265625" customWidth="1"/>
    <col min="4" max="4" width="2.26953125" customWidth="1"/>
    <col min="5" max="5" width="12.26953125" customWidth="1"/>
    <col min="6" max="6" width="14.726562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Ing.Michaela Pelikánová</v>
      </c>
    </row>
    <row r="8" spans="1:6" ht="126" customHeight="1"/>
    <row r="9" spans="1:6" ht="22.5" customHeight="1">
      <c r="B9" s="21" t="s">
        <v>325</v>
      </c>
    </row>
    <row r="10" spans="1:6" ht="36.75" customHeight="1">
      <c r="B10" t="s">
        <v>21</v>
      </c>
      <c r="C10" s="22" t="str">
        <f>'Položkový rozpočet'!$D$1</f>
        <v xml:space="preserve">623 - Horní Slavkov-hospodaření s dešťovou vodou                    </v>
      </c>
    </row>
    <row r="11" spans="1:6" ht="26.25" customHeight="1">
      <c r="B11" t="s">
        <v>22</v>
      </c>
      <c r="C11" s="22" t="str">
        <f>'Položkový rozpočet'!$D$2</f>
        <v xml:space="preserve">6230040 - D4.SO 1010-Dům s pečov.službou                    </v>
      </c>
    </row>
    <row r="12" spans="1:6" ht="24.75" customHeight="1">
      <c r="B12" t="s">
        <v>23</v>
      </c>
      <c r="C12" t="s">
        <v>311</v>
      </c>
    </row>
    <row r="13" spans="1:6" ht="24.75" customHeight="1">
      <c r="C13" s="24" t="s">
        <v>312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rozpočet'!H306</f>
        <v>0</v>
      </c>
      <c r="D19" t="s">
        <v>25</v>
      </c>
    </row>
    <row r="20" spans="1:6" ht="24.75" customHeight="1">
      <c r="C20" s="26"/>
    </row>
    <row r="21" spans="1:6">
      <c r="B21" t="s">
        <v>318</v>
      </c>
      <c r="C21" s="26">
        <f>'Položkový rozpočet'!F307</f>
        <v>0</v>
      </c>
      <c r="D21" t="s">
        <v>25</v>
      </c>
    </row>
    <row r="22" spans="1:6" ht="26.25" customHeight="1">
      <c r="B22" t="s">
        <v>27</v>
      </c>
      <c r="C22" s="27">
        <f>'Položkový rozpočet'!I309</f>
        <v>131.02710000000002</v>
      </c>
      <c r="D22" t="s">
        <v>28</v>
      </c>
    </row>
    <row r="31" spans="1:6">
      <c r="E31" t="s">
        <v>29</v>
      </c>
      <c r="F31" t="s">
        <v>313</v>
      </c>
    </row>
    <row r="32" spans="1:6">
      <c r="E32" t="s">
        <v>30</v>
      </c>
      <c r="F32" s="25">
        <v>43436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asd</cp:lastModifiedBy>
  <cp:lastPrinted>2004-04-17T21:26:00Z</cp:lastPrinted>
  <dcterms:created xsi:type="dcterms:W3CDTF">1999-10-27T12:59:00Z</dcterms:created>
  <dcterms:modified xsi:type="dcterms:W3CDTF">2018-12-02T15:14:05Z</dcterms:modified>
</cp:coreProperties>
</file>